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adalupeAlejandraCi\Desktop\Respaldo\DTP\Estadísticas\"/>
    </mc:Choice>
  </mc:AlternateContent>
  <xr:revisionPtr revIDLastSave="0" documentId="13_ncr:1_{846B440F-38E0-4B6B-AAEA-2E2EE09F2258}" xr6:coauthVersionLast="47" xr6:coauthVersionMax="47" xr10:uidLastSave="{00000000-0000-0000-0000-000000000000}"/>
  <bookViews>
    <workbookView xWindow="-120" yWindow="-120" windowWidth="29040" windowHeight="15720" tabRatio="777" firstSheet="1" activeTab="19" xr2:uid="{B6AF7E0B-E07F-4A9E-B628-48CE0FF111D5}"/>
  </bookViews>
  <sheets>
    <sheet name="24-Diciembre" sheetId="26" r:id="rId1"/>
    <sheet name="24-Noviembre" sheetId="25" r:id="rId2"/>
    <sheet name="24-Octubre" sheetId="24" r:id="rId3"/>
    <sheet name="24-Jul-Ago-Sep" sheetId="23" r:id="rId4"/>
    <sheet name="24-Septiembre" sheetId="22" r:id="rId5"/>
    <sheet name="24-Agosto" sheetId="21" r:id="rId6"/>
    <sheet name="24-Julio" sheetId="20" r:id="rId7"/>
    <sheet name="24-Junio" sheetId="19" r:id="rId8"/>
    <sheet name="24-Mayo" sheetId="18" r:id="rId9"/>
    <sheet name="24-Abril" sheetId="17" r:id="rId10"/>
    <sheet name="24-Marzo" sheetId="16" r:id="rId11"/>
    <sheet name="24-Ene" sheetId="14" r:id="rId12"/>
    <sheet name="24-Feb" sheetId="15" r:id="rId13"/>
    <sheet name="24-Jul" sheetId="8" state="hidden" r:id="rId14"/>
    <sheet name="24-Ago" sheetId="9" state="hidden" r:id="rId15"/>
    <sheet name="24-Sep" sheetId="10" state="hidden" r:id="rId16"/>
    <sheet name="24-Oct" sheetId="11" state="hidden" r:id="rId17"/>
    <sheet name="24-Nov" sheetId="12" state="hidden" r:id="rId18"/>
    <sheet name="24-Dic" sheetId="13" state="hidden" r:id="rId19"/>
    <sheet name="Acumulado24" sheetId="3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6" l="1"/>
  <c r="D15" i="26"/>
  <c r="C15" i="26"/>
  <c r="C6" i="26" s="1"/>
  <c r="U14" i="26"/>
  <c r="S14" i="26"/>
  <c r="N14" i="26"/>
  <c r="L14" i="26"/>
  <c r="L4" i="26"/>
  <c r="K4" i="26"/>
  <c r="J4" i="26"/>
  <c r="J6" i="26" s="1"/>
  <c r="E4" i="26"/>
  <c r="E6" i="26" s="1"/>
  <c r="D4" i="26"/>
  <c r="C4" i="26"/>
  <c r="E15" i="25"/>
  <c r="D15" i="25"/>
  <c r="C15" i="25"/>
  <c r="C6" i="25" s="1"/>
  <c r="U14" i="25"/>
  <c r="S14" i="25"/>
  <c r="N14" i="25"/>
  <c r="L14" i="25"/>
  <c r="L4" i="25"/>
  <c r="K4" i="25"/>
  <c r="K6" i="25" s="1"/>
  <c r="J4" i="25"/>
  <c r="J6" i="25" s="1"/>
  <c r="E4" i="25"/>
  <c r="D4" i="25"/>
  <c r="C4" i="25"/>
  <c r="E15" i="24"/>
  <c r="D15" i="24"/>
  <c r="C15" i="24"/>
  <c r="C6" i="24" s="1"/>
  <c r="U14" i="24"/>
  <c r="S14" i="24"/>
  <c r="N14" i="24"/>
  <c r="L14" i="24"/>
  <c r="L4" i="24"/>
  <c r="K4" i="24"/>
  <c r="J4" i="24"/>
  <c r="J6" i="24" s="1"/>
  <c r="E4" i="24"/>
  <c r="D4" i="24"/>
  <c r="C4" i="24"/>
  <c r="E15" i="23"/>
  <c r="D15" i="23"/>
  <c r="C15" i="23"/>
  <c r="C6" i="23" s="1"/>
  <c r="U14" i="23"/>
  <c r="S14" i="23"/>
  <c r="N14" i="23"/>
  <c r="L14" i="23"/>
  <c r="L4" i="23"/>
  <c r="K4" i="23"/>
  <c r="J4" i="23"/>
  <c r="J6" i="23" s="1"/>
  <c r="E4" i="23"/>
  <c r="D4" i="23"/>
  <c r="C4" i="23"/>
  <c r="E15" i="22"/>
  <c r="D15" i="22"/>
  <c r="C15" i="22"/>
  <c r="C6" i="22" s="1"/>
  <c r="U14" i="22"/>
  <c r="S14" i="22"/>
  <c r="N14" i="22"/>
  <c r="L14" i="22"/>
  <c r="L4" i="22"/>
  <c r="K4" i="22"/>
  <c r="K6" i="22" s="1"/>
  <c r="J4" i="22"/>
  <c r="J6" i="22" s="1"/>
  <c r="E4" i="22"/>
  <c r="E6" i="22" s="1"/>
  <c r="D4" i="22"/>
  <c r="D6" i="22" s="1"/>
  <c r="C4" i="22"/>
  <c r="E15" i="21"/>
  <c r="D15" i="21"/>
  <c r="C15" i="21"/>
  <c r="C6" i="21" s="1"/>
  <c r="U14" i="21"/>
  <c r="S14" i="21"/>
  <c r="N14" i="21"/>
  <c r="L14" i="21"/>
  <c r="L4" i="21"/>
  <c r="K4" i="21"/>
  <c r="J4" i="21"/>
  <c r="J6" i="21" s="1"/>
  <c r="E4" i="21"/>
  <c r="D4" i="21"/>
  <c r="C4" i="21"/>
  <c r="E15" i="20"/>
  <c r="D15" i="20"/>
  <c r="C15" i="20"/>
  <c r="C6" i="20" s="1"/>
  <c r="U14" i="20"/>
  <c r="S14" i="20"/>
  <c r="N14" i="20"/>
  <c r="L14" i="20"/>
  <c r="L4" i="20"/>
  <c r="K4" i="20"/>
  <c r="J4" i="20"/>
  <c r="J6" i="20" s="1"/>
  <c r="E4" i="20"/>
  <c r="D4" i="20"/>
  <c r="C4" i="20"/>
  <c r="E15" i="19"/>
  <c r="D15" i="19"/>
  <c r="C15" i="19"/>
  <c r="C6" i="19" s="1"/>
  <c r="U14" i="19"/>
  <c r="S14" i="19"/>
  <c r="N14" i="19"/>
  <c r="L14" i="19"/>
  <c r="L4" i="19"/>
  <c r="L6" i="19" s="1"/>
  <c r="K4" i="19"/>
  <c r="J4" i="19"/>
  <c r="J6" i="19" s="1"/>
  <c r="E4" i="19"/>
  <c r="D4" i="19"/>
  <c r="C4" i="19"/>
  <c r="E15" i="18"/>
  <c r="D15" i="18"/>
  <c r="C15" i="18"/>
  <c r="U14" i="18"/>
  <c r="S14" i="18"/>
  <c r="N14" i="18"/>
  <c r="L14" i="18"/>
  <c r="K6" i="18"/>
  <c r="C6" i="18"/>
  <c r="L4" i="18"/>
  <c r="K4" i="18"/>
  <c r="J4" i="18"/>
  <c r="J6" i="18" s="1"/>
  <c r="E4" i="18"/>
  <c r="D4" i="18"/>
  <c r="C4" i="18"/>
  <c r="U14" i="17"/>
  <c r="S14" i="17"/>
  <c r="N14" i="17"/>
  <c r="L14" i="17"/>
  <c r="E15" i="17"/>
  <c r="D15" i="17"/>
  <c r="C15" i="17"/>
  <c r="C6" i="17" s="1"/>
  <c r="C4" i="17"/>
  <c r="L4" i="17"/>
  <c r="K4" i="17"/>
  <c r="J4" i="17"/>
  <c r="J6" i="17" s="1"/>
  <c r="E4" i="17"/>
  <c r="D4" i="17"/>
  <c r="U14" i="16"/>
  <c r="S14" i="16"/>
  <c r="N14" i="16"/>
  <c r="L14" i="16"/>
  <c r="E14" i="16"/>
  <c r="E3" i="16" s="1"/>
  <c r="E4" i="16" s="1"/>
  <c r="D14" i="16"/>
  <c r="D3" i="16" s="1"/>
  <c r="D4" i="16" s="1"/>
  <c r="C14" i="16"/>
  <c r="C15" i="16" s="1"/>
  <c r="C6" i="16" s="1"/>
  <c r="L3" i="16"/>
  <c r="L4" i="16" s="1"/>
  <c r="K3" i="16"/>
  <c r="K4" i="16" s="1"/>
  <c r="J3" i="16"/>
  <c r="J4" i="16" s="1"/>
  <c r="J6" i="16" s="1"/>
  <c r="C4" i="16"/>
  <c r="H4" i="3"/>
  <c r="I4" i="3"/>
  <c r="G4" i="3"/>
  <c r="C4" i="3"/>
  <c r="D4" i="3"/>
  <c r="B4" i="3"/>
  <c r="U14" i="15"/>
  <c r="S14" i="15"/>
  <c r="N14" i="15"/>
  <c r="L14" i="15"/>
  <c r="U14" i="14"/>
  <c r="S14" i="14"/>
  <c r="N14" i="14"/>
  <c r="L14" i="14"/>
  <c r="G3" i="3"/>
  <c r="E14" i="15"/>
  <c r="E3" i="15" s="1"/>
  <c r="E4" i="15" s="1"/>
  <c r="D14" i="15"/>
  <c r="D3" i="15" s="1"/>
  <c r="D4" i="15" s="1"/>
  <c r="C14" i="15"/>
  <c r="C15" i="15" s="1"/>
  <c r="C6" i="15" s="1"/>
  <c r="L3" i="15"/>
  <c r="L4" i="15" s="1"/>
  <c r="K3" i="15"/>
  <c r="K4" i="15" s="1"/>
  <c r="J3" i="15"/>
  <c r="J4" i="15" s="1"/>
  <c r="E14" i="14"/>
  <c r="E3" i="14" s="1"/>
  <c r="D14" i="14"/>
  <c r="D3" i="14" s="1"/>
  <c r="D4" i="14" s="1"/>
  <c r="C14" i="14"/>
  <c r="C3" i="14" s="1"/>
  <c r="C4" i="14" s="1"/>
  <c r="L3" i="14"/>
  <c r="L4" i="14" s="1"/>
  <c r="K3" i="14"/>
  <c r="K4" i="14" s="1"/>
  <c r="J3" i="14"/>
  <c r="J4" i="14" s="1"/>
  <c r="J6" i="14" s="1"/>
  <c r="L6" i="26" l="1"/>
  <c r="K6" i="26"/>
  <c r="D6" i="26"/>
  <c r="L6" i="25"/>
  <c r="E6" i="25"/>
  <c r="D6" i="25"/>
  <c r="L6" i="24"/>
  <c r="K6" i="24"/>
  <c r="D6" i="24"/>
  <c r="E6" i="24"/>
  <c r="L6" i="22"/>
  <c r="K6" i="23"/>
  <c r="L6" i="23"/>
  <c r="E6" i="23"/>
  <c r="D6" i="23"/>
  <c r="D6" i="21"/>
  <c r="E6" i="21"/>
  <c r="L6" i="21"/>
  <c r="K6" i="21"/>
  <c r="L6" i="20"/>
  <c r="K6" i="20"/>
  <c r="E6" i="20"/>
  <c r="D6" i="20"/>
  <c r="E6" i="19"/>
  <c r="D6" i="19"/>
  <c r="K6" i="19"/>
  <c r="L6" i="18"/>
  <c r="E6" i="18"/>
  <c r="D6" i="18"/>
  <c r="D6" i="17"/>
  <c r="L6" i="17"/>
  <c r="E6" i="17"/>
  <c r="K6" i="17"/>
  <c r="K6" i="16"/>
  <c r="E15" i="16"/>
  <c r="D15" i="16"/>
  <c r="L6" i="16"/>
  <c r="E6" i="16"/>
  <c r="D6" i="16"/>
  <c r="L6" i="15"/>
  <c r="J6" i="15"/>
  <c r="K6" i="15"/>
  <c r="E15" i="15"/>
  <c r="E6" i="15"/>
  <c r="C3" i="15"/>
  <c r="C4" i="15" s="1"/>
  <c r="D15" i="15"/>
  <c r="H3" i="3"/>
  <c r="I3" i="3"/>
  <c r="E4" i="14"/>
  <c r="D3" i="3"/>
  <c r="E15" i="14"/>
  <c r="E6" i="14"/>
  <c r="C3" i="3"/>
  <c r="B3" i="3"/>
  <c r="D6" i="15"/>
  <c r="K6" i="14"/>
  <c r="L6" i="14"/>
  <c r="D6" i="14"/>
  <c r="C15" i="14"/>
  <c r="C6" i="14" s="1"/>
  <c r="D15" i="14"/>
  <c r="K6" i="9"/>
  <c r="K3" i="8"/>
  <c r="L3" i="8"/>
  <c r="L4" i="8" s="1"/>
  <c r="L6" i="8" s="1"/>
  <c r="M3" i="8"/>
  <c r="M4" i="8" s="1"/>
  <c r="K4" i="8"/>
  <c r="K6" i="8" s="1"/>
  <c r="E15" i="13"/>
  <c r="E3" i="13" s="1"/>
  <c r="E4" i="13" s="1"/>
  <c r="D15" i="13"/>
  <c r="D3" i="13" s="1"/>
  <c r="D4" i="13" s="1"/>
  <c r="C15" i="13"/>
  <c r="L3" i="13"/>
  <c r="L4" i="13" s="1"/>
  <c r="K3" i="13"/>
  <c r="K4" i="13" s="1"/>
  <c r="J3" i="13"/>
  <c r="J4" i="13" s="1"/>
  <c r="J6" i="13" s="1"/>
  <c r="E15" i="12"/>
  <c r="D15" i="12"/>
  <c r="C15" i="12"/>
  <c r="C16" i="12" s="1"/>
  <c r="C6" i="12" s="1"/>
  <c r="L3" i="12"/>
  <c r="L4" i="12" s="1"/>
  <c r="K3" i="12"/>
  <c r="K4" i="12" s="1"/>
  <c r="J3" i="12"/>
  <c r="J4" i="12" s="1"/>
  <c r="J6" i="12" s="1"/>
  <c r="E15" i="11"/>
  <c r="D15" i="11"/>
  <c r="C15" i="11"/>
  <c r="L3" i="11"/>
  <c r="L4" i="11" s="1"/>
  <c r="K3" i="11"/>
  <c r="K4" i="11" s="1"/>
  <c r="J3" i="11"/>
  <c r="J4" i="11" s="1"/>
  <c r="J6" i="11" s="1"/>
  <c r="E14" i="10"/>
  <c r="E3" i="10" s="1"/>
  <c r="E4" i="10" s="1"/>
  <c r="D14" i="10"/>
  <c r="C14" i="10"/>
  <c r="L3" i="10"/>
  <c r="L4" i="10" s="1"/>
  <c r="K3" i="10"/>
  <c r="K4" i="10" s="1"/>
  <c r="J3" i="10"/>
  <c r="J4" i="10" s="1"/>
  <c r="E15" i="9"/>
  <c r="D15" i="9"/>
  <c r="E3" i="9" s="1"/>
  <c r="E4" i="9" s="1"/>
  <c r="C15" i="9"/>
  <c r="M3" i="9"/>
  <c r="M4" i="9" s="1"/>
  <c r="L3" i="9"/>
  <c r="L4" i="9" s="1"/>
  <c r="K3" i="9"/>
  <c r="K4" i="9" s="1"/>
  <c r="E14" i="8"/>
  <c r="D14" i="8"/>
  <c r="C14" i="8"/>
  <c r="M6" i="8" l="1"/>
  <c r="C16" i="13"/>
  <c r="C6" i="13" s="1"/>
  <c r="L6" i="13"/>
  <c r="C3" i="13"/>
  <c r="C4" i="13" s="1"/>
  <c r="D16" i="13"/>
  <c r="E16" i="13"/>
  <c r="E6" i="13"/>
  <c r="K6" i="13"/>
  <c r="K6" i="12"/>
  <c r="E16" i="12"/>
  <c r="C3" i="12"/>
  <c r="C4" i="12" s="1"/>
  <c r="D16" i="12"/>
  <c r="D3" i="12"/>
  <c r="D4" i="12" s="1"/>
  <c r="D6" i="12" s="1"/>
  <c r="E3" i="12"/>
  <c r="E4" i="12" s="1"/>
  <c r="E6" i="12" s="1"/>
  <c r="D16" i="11"/>
  <c r="C16" i="11"/>
  <c r="C6" i="11" s="1"/>
  <c r="E16" i="11"/>
  <c r="D3" i="11"/>
  <c r="D4" i="11" s="1"/>
  <c r="K6" i="11"/>
  <c r="E3" i="11"/>
  <c r="E4" i="11" s="1"/>
  <c r="E6" i="11" s="1"/>
  <c r="C15" i="10"/>
  <c r="C6" i="10" s="1"/>
  <c r="D15" i="10"/>
  <c r="E15" i="10"/>
  <c r="D3" i="10"/>
  <c r="D4" i="10" s="1"/>
  <c r="E6" i="10" s="1"/>
  <c r="J6" i="10"/>
  <c r="K6" i="10"/>
  <c r="C16" i="9"/>
  <c r="D6" i="9" s="1"/>
  <c r="E16" i="9"/>
  <c r="F3" i="9"/>
  <c r="F4" i="9" s="1"/>
  <c r="M6" i="9"/>
  <c r="L6" i="9"/>
  <c r="D16" i="9"/>
  <c r="D3" i="9"/>
  <c r="D4" i="9" s="1"/>
  <c r="C15" i="8"/>
  <c r="D6" i="8" s="1"/>
  <c r="E15" i="8"/>
  <c r="D15" i="8"/>
  <c r="L6" i="12"/>
  <c r="L6" i="11"/>
  <c r="C3" i="11"/>
  <c r="C4" i="11" s="1"/>
  <c r="L6" i="10"/>
  <c r="C3" i="10"/>
  <c r="C4" i="10" s="1"/>
  <c r="F6" i="9"/>
  <c r="D3" i="8"/>
  <c r="D4" i="8" s="1"/>
  <c r="E3" i="8"/>
  <c r="E4" i="8" s="1"/>
  <c r="F3" i="8"/>
  <c r="F4" i="8" s="1"/>
  <c r="D6" i="13" l="1"/>
  <c r="D6" i="11"/>
  <c r="D6" i="10"/>
  <c r="E6" i="9"/>
  <c r="E6" i="8"/>
  <c r="G15" i="3"/>
  <c r="G17" i="3" s="1"/>
  <c r="H15" i="3"/>
  <c r="I15" i="3"/>
  <c r="F6" i="8"/>
  <c r="H17" i="3" l="1"/>
  <c r="I17" i="3"/>
  <c r="B15" i="3"/>
  <c r="B17" i="3" s="1"/>
  <c r="C15" i="3"/>
  <c r="D15" i="3"/>
  <c r="D17" i="3" l="1"/>
  <c r="C17" i="3"/>
</calcChain>
</file>

<file path=xl/sharedStrings.xml><?xml version="1.0" encoding="utf-8"?>
<sst xmlns="http://schemas.openxmlformats.org/spreadsheetml/2006/main" count="1108" uniqueCount="49">
  <si>
    <t>SEAJAL.ORG</t>
  </si>
  <si>
    <t>CPS.SEAJAL.ORG</t>
  </si>
  <si>
    <t>Mes</t>
  </si>
  <si>
    <t>Usuarios</t>
  </si>
  <si>
    <t>Sesiones</t>
  </si>
  <si>
    <t>Páginas visitadas</t>
  </si>
  <si>
    <t>Total</t>
  </si>
  <si>
    <t>Promedio</t>
  </si>
  <si>
    <t>Usuarios / día</t>
  </si>
  <si>
    <t>Sesiones / Usuario</t>
  </si>
  <si>
    <t>Páginas / Sesión</t>
  </si>
  <si>
    <t>Fuente: Datos obtenidos a través del servicio de Google Analytics</t>
  </si>
  <si>
    <t>Usuarios nuevos</t>
  </si>
  <si>
    <t>Sesiones por usuario</t>
  </si>
  <si>
    <t>Visitas a páginas</t>
  </si>
  <si>
    <t>Páginas x sesión</t>
  </si>
  <si>
    <t>días</t>
  </si>
  <si>
    <t>Google Analytics SEAJAL</t>
  </si>
  <si>
    <t>Google Analytics CPS.SEAJAL</t>
  </si>
  <si>
    <t>SEAJAL</t>
  </si>
  <si>
    <t>Metodología</t>
  </si>
  <si>
    <t>Usuarios:</t>
  </si>
  <si>
    <t>Adquisición &gt; Adquisición de Tráfico &gt; Usuarios</t>
  </si>
  <si>
    <t>Usuarios nuevos:</t>
  </si>
  <si>
    <t>Adquisición &gt; Adquisición de usuarios &gt; Usuarios nuevos</t>
  </si>
  <si>
    <t>Sesiones:</t>
  </si>
  <si>
    <t>Adquisición &gt; Adquisición de tráfico &gt; Sesiones</t>
  </si>
  <si>
    <t>Sesiones por usuario:</t>
  </si>
  <si>
    <t>Sesiones / Usuarios</t>
  </si>
  <si>
    <t>Visitas a páginas:</t>
  </si>
  <si>
    <t>Intereacción &gt; Nombre del Evento &gt; page_view</t>
  </si>
  <si>
    <t>Páginas por sesión:</t>
  </si>
  <si>
    <t>Visitas a Páginas / Sesiones</t>
  </si>
  <si>
    <t>Enero</t>
  </si>
  <si>
    <t>Febrero</t>
  </si>
  <si>
    <t>Noviembre</t>
  </si>
  <si>
    <t xml:space="preserve">Marzo </t>
  </si>
  <si>
    <t>Diciembre</t>
  </si>
  <si>
    <t>Abril</t>
  </si>
  <si>
    <t>Mayo</t>
  </si>
  <si>
    <t>Junio</t>
  </si>
  <si>
    <t>Julio</t>
  </si>
  <si>
    <t>Agosto</t>
  </si>
  <si>
    <t>Septiembre</t>
  </si>
  <si>
    <t>Octubre</t>
  </si>
  <si>
    <t>SEAJAL.ORG**</t>
  </si>
  <si>
    <t>dias</t>
  </si>
  <si>
    <t>Marzo</t>
  </si>
  <si>
    <t>Jul-Ago-Sep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</si>
</sst>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6" fillId="2" borderId="0" xfId="0" applyNumberFormat="1" applyFont="1" applyFill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3" fontId="5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justify" vertical="center" wrapText="1"/>
    </xf>
    <xf numFmtId="3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0" fontId="0" fillId="5" borderId="0" xfId="0" applyFill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96AD-C614-42C2-AAE8-B7AC85D572B7}">
  <dimension ref="A1:U24"/>
  <sheetViews>
    <sheetView zoomScale="120" zoomScaleNormal="120" workbookViewId="0">
      <selection activeCell="H9" sqref="H9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ht="15" customHeight="1" x14ac:dyDescent="0.25">
      <c r="A3" s="25" t="s">
        <v>37</v>
      </c>
      <c r="B3" s="25"/>
      <c r="C3" s="3">
        <v>1065</v>
      </c>
      <c r="D3" s="3">
        <v>2848</v>
      </c>
      <c r="E3" s="21">
        <v>5814</v>
      </c>
      <c r="H3" s="25" t="s">
        <v>37</v>
      </c>
      <c r="I3" s="25"/>
      <c r="J3" s="3">
        <v>494</v>
      </c>
      <c r="K3" s="3">
        <v>765</v>
      </c>
      <c r="L3" s="3">
        <v>1356</v>
      </c>
    </row>
    <row r="4" spans="1:21" x14ac:dyDescent="0.25">
      <c r="A4" s="27" t="s">
        <v>6</v>
      </c>
      <c r="B4" s="27"/>
      <c r="C4" s="4">
        <f>SUM(C3)</f>
        <v>1065</v>
      </c>
      <c r="D4" s="4">
        <f t="shared" ref="D4:E4" si="0">SUM(D3)</f>
        <v>2848</v>
      </c>
      <c r="E4" s="4">
        <f t="shared" si="0"/>
        <v>5814</v>
      </c>
      <c r="H4" s="27" t="s">
        <v>6</v>
      </c>
      <c r="I4" s="27"/>
      <c r="J4" s="4">
        <f>SUM(J3)</f>
        <v>494</v>
      </c>
      <c r="K4" s="4">
        <f t="shared" ref="K4:L4" si="1">SUM(K3)</f>
        <v>765</v>
      </c>
      <c r="L4" s="4">
        <f t="shared" si="1"/>
        <v>1356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64.7</v>
      </c>
      <c r="D6" s="6">
        <f>D4/C4</f>
        <v>2.6741784037558687</v>
      </c>
      <c r="E6" s="6">
        <f>E4/D4</f>
        <v>2.0414325842696628</v>
      </c>
      <c r="H6" s="27" t="s">
        <v>7</v>
      </c>
      <c r="I6" s="27"/>
      <c r="J6" s="6">
        <f>J4/A15</f>
        <v>16.466666666666665</v>
      </c>
      <c r="K6" s="6">
        <f>K4/J4</f>
        <v>1.548582995951417</v>
      </c>
      <c r="L6" s="6">
        <f>L4/K4</f>
        <v>1.7725490196078431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ht="15" customHeight="1" x14ac:dyDescent="0.25">
      <c r="A14" s="25" t="s">
        <v>37</v>
      </c>
      <c r="B14" s="25"/>
      <c r="C14" s="3">
        <v>1941</v>
      </c>
      <c r="D14" s="7">
        <v>2848</v>
      </c>
      <c r="E14" s="7">
        <v>10221</v>
      </c>
      <c r="I14">
        <v>1065</v>
      </c>
      <c r="J14">
        <v>723</v>
      </c>
      <c r="K14" s="7">
        <v>2848</v>
      </c>
      <c r="L14" s="8">
        <f>K14/I14</f>
        <v>2.6741784037558687</v>
      </c>
      <c r="M14" s="7">
        <v>5814</v>
      </c>
      <c r="N14" s="8">
        <f>M14/K14</f>
        <v>2.0414325842696628</v>
      </c>
      <c r="P14">
        <v>494</v>
      </c>
      <c r="Q14">
        <v>406</v>
      </c>
      <c r="R14" s="7">
        <v>765</v>
      </c>
      <c r="S14" s="8">
        <f>R14/P14</f>
        <v>1.548582995951417</v>
      </c>
      <c r="T14" s="7">
        <v>1356</v>
      </c>
      <c r="U14" s="8">
        <f>T14/R14</f>
        <v>1.7725490196078431</v>
      </c>
    </row>
    <row r="15" spans="1:21" x14ac:dyDescent="0.25">
      <c r="A15">
        <v>30</v>
      </c>
      <c r="B15" t="s">
        <v>46</v>
      </c>
      <c r="C15" s="8">
        <f>C14/A15</f>
        <v>64.7</v>
      </c>
      <c r="D15" s="8">
        <f>D14/C14</f>
        <v>1.467284904688305</v>
      </c>
      <c r="E15" s="8">
        <f>E14/D14</f>
        <v>3.5888342696629212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769F-CFE7-4760-AAB4-5AFE7DC1AAB6}">
  <dimension ref="A1:U24"/>
  <sheetViews>
    <sheetView zoomScale="120" zoomScaleNormal="120" workbookViewId="0">
      <selection activeCell="C16" sqref="C16"/>
    </sheetView>
  </sheetViews>
  <sheetFormatPr baseColWidth="10" defaultRowHeight="15" x14ac:dyDescent="0.25"/>
  <cols>
    <col min="1" max="1" width="5" customWidth="1"/>
    <col min="2" max="2" width="4.42578125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38</v>
      </c>
      <c r="B3" s="25"/>
      <c r="C3" s="3">
        <v>1261</v>
      </c>
      <c r="D3" s="3">
        <v>4107</v>
      </c>
      <c r="E3" s="3">
        <v>10643</v>
      </c>
      <c r="H3" s="25" t="s">
        <v>38</v>
      </c>
      <c r="I3" s="25"/>
      <c r="J3" s="3">
        <v>659</v>
      </c>
      <c r="K3" s="3">
        <v>1012</v>
      </c>
      <c r="L3" s="3">
        <v>1805</v>
      </c>
    </row>
    <row r="4" spans="1:21" x14ac:dyDescent="0.25">
      <c r="A4" s="27" t="s">
        <v>6</v>
      </c>
      <c r="B4" s="27"/>
      <c r="C4" s="4">
        <f>SUM(C3)</f>
        <v>1261</v>
      </c>
      <c r="D4" s="4">
        <f t="shared" ref="D4:E4" si="0">SUM(D3)</f>
        <v>4107</v>
      </c>
      <c r="E4" s="4">
        <f t="shared" si="0"/>
        <v>10643</v>
      </c>
      <c r="H4" s="27" t="s">
        <v>6</v>
      </c>
      <c r="I4" s="27"/>
      <c r="J4" s="4">
        <f>SUM(J3)</f>
        <v>659</v>
      </c>
      <c r="K4" s="4">
        <f t="shared" ref="K4:L4" si="1">SUM(K3)</f>
        <v>1012</v>
      </c>
      <c r="L4" s="4">
        <f t="shared" si="1"/>
        <v>1805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40.677419354838712</v>
      </c>
      <c r="D6" s="6">
        <f>D4/C4</f>
        <v>3.2569389373513085</v>
      </c>
      <c r="E6" s="6">
        <f>E4/D4</f>
        <v>2.5914292671049428</v>
      </c>
      <c r="H6" s="27" t="s">
        <v>7</v>
      </c>
      <c r="I6" s="27"/>
      <c r="J6" s="6">
        <f>J4/A15</f>
        <v>21.258064516129032</v>
      </c>
      <c r="K6" s="6">
        <f>K4/J4</f>
        <v>1.535660091047041</v>
      </c>
      <c r="L6" s="6">
        <f>L4/K4</f>
        <v>1.7835968379446641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38</v>
      </c>
      <c r="B14" s="25"/>
      <c r="C14">
        <v>1261</v>
      </c>
      <c r="D14" s="7">
        <v>4107</v>
      </c>
      <c r="E14" s="7">
        <v>10643</v>
      </c>
      <c r="I14">
        <v>1261</v>
      </c>
      <c r="J14">
        <v>1023</v>
      </c>
      <c r="K14" s="7">
        <v>4107</v>
      </c>
      <c r="L14" s="8">
        <f>K14/I14</f>
        <v>3.2569389373513085</v>
      </c>
      <c r="M14" s="7">
        <v>10283</v>
      </c>
      <c r="N14" s="8">
        <f>M14/K14</f>
        <v>2.5037740443145848</v>
      </c>
      <c r="P14">
        <v>659</v>
      </c>
      <c r="Q14">
        <v>591</v>
      </c>
      <c r="R14" s="7">
        <v>1012</v>
      </c>
      <c r="S14" s="8">
        <f>R14/P14</f>
        <v>1.535660091047041</v>
      </c>
      <c r="T14" s="7">
        <v>1805</v>
      </c>
      <c r="U14" s="8">
        <f>T14/R14</f>
        <v>1.7835968379446641</v>
      </c>
    </row>
    <row r="15" spans="1:21" x14ac:dyDescent="0.25">
      <c r="A15">
        <v>31</v>
      </c>
      <c r="B15" t="s">
        <v>46</v>
      </c>
      <c r="C15" s="8">
        <f>C14/A15</f>
        <v>40.677419354838712</v>
      </c>
      <c r="D15" s="8">
        <f>D14/C14</f>
        <v>3.2569389373513085</v>
      </c>
      <c r="E15" s="8">
        <f>E14/D14</f>
        <v>2.5914292671049428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D45A-4D8D-4BB2-A4FC-1AECDD3F3156}">
  <dimension ref="A1:U24"/>
  <sheetViews>
    <sheetView zoomScale="120" zoomScaleNormal="120" workbookViewId="0">
      <selection activeCell="T17" sqref="T17"/>
    </sheetView>
  </sheetViews>
  <sheetFormatPr baseColWidth="10" defaultRowHeight="15" x14ac:dyDescent="0.25"/>
  <cols>
    <col min="1" max="1" width="5" customWidth="1"/>
    <col min="2" max="2" width="4.42578125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47</v>
      </c>
      <c r="B3" s="25"/>
      <c r="C3" s="3">
        <v>1007</v>
      </c>
      <c r="D3" s="3">
        <f>D14</f>
        <v>3228</v>
      </c>
      <c r="E3" s="3">
        <f t="shared" ref="E3" si="0">E14</f>
        <v>7883</v>
      </c>
      <c r="H3" s="25" t="s">
        <v>47</v>
      </c>
      <c r="I3" s="25"/>
      <c r="J3" s="3">
        <f>P14</f>
        <v>965</v>
      </c>
      <c r="K3" s="3">
        <f>R14</f>
        <v>1355</v>
      </c>
      <c r="L3" s="3">
        <f>T14</f>
        <v>3276</v>
      </c>
    </row>
    <row r="4" spans="1:21" x14ac:dyDescent="0.25">
      <c r="A4" s="27" t="s">
        <v>6</v>
      </c>
      <c r="B4" s="27"/>
      <c r="C4" s="4">
        <f>SUM(C3)</f>
        <v>1007</v>
      </c>
      <c r="D4" s="4">
        <f t="shared" ref="D4:E4" si="1">SUM(D3)</f>
        <v>3228</v>
      </c>
      <c r="E4" s="4">
        <f t="shared" si="1"/>
        <v>7883</v>
      </c>
      <c r="H4" s="27" t="s">
        <v>6</v>
      </c>
      <c r="I4" s="27"/>
      <c r="J4" s="4">
        <f>SUM(J3)</f>
        <v>965</v>
      </c>
      <c r="K4" s="4">
        <f t="shared" ref="K4:L4" si="2">SUM(K3)</f>
        <v>1355</v>
      </c>
      <c r="L4" s="4">
        <f t="shared" si="2"/>
        <v>3276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32.483870967741936</v>
      </c>
      <c r="D6" s="6">
        <f>D4/C4</f>
        <v>3.2055610724925523</v>
      </c>
      <c r="E6" s="6">
        <f>E4/D4</f>
        <v>2.4420693928128872</v>
      </c>
      <c r="H6" s="27" t="s">
        <v>7</v>
      </c>
      <c r="I6" s="27"/>
      <c r="J6" s="6">
        <f>J4/A15</f>
        <v>31.129032258064516</v>
      </c>
      <c r="K6" s="6">
        <f>K4/J4</f>
        <v>1.4041450777202074</v>
      </c>
      <c r="L6" s="6">
        <f>L4/K4</f>
        <v>2.4177121771217713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47</v>
      </c>
      <c r="B14" s="25"/>
      <c r="C14">
        <f>I14</f>
        <v>1007</v>
      </c>
      <c r="D14" s="7">
        <f>K14</f>
        <v>3228</v>
      </c>
      <c r="E14" s="7">
        <f>M14</f>
        <v>7883</v>
      </c>
      <c r="I14">
        <v>1007</v>
      </c>
      <c r="J14">
        <v>772</v>
      </c>
      <c r="K14" s="7">
        <v>3228</v>
      </c>
      <c r="L14" s="8">
        <f>K14/I14</f>
        <v>3.2055610724925523</v>
      </c>
      <c r="M14" s="7">
        <v>7883</v>
      </c>
      <c r="N14" s="8">
        <f>M14/K14</f>
        <v>2.4420693928128872</v>
      </c>
      <c r="P14">
        <v>965</v>
      </c>
      <c r="Q14">
        <v>804</v>
      </c>
      <c r="R14" s="7">
        <v>1355</v>
      </c>
      <c r="S14" s="8">
        <f>R14/P14</f>
        <v>1.4041450777202074</v>
      </c>
      <c r="T14" s="7">
        <v>3276</v>
      </c>
      <c r="U14" s="8">
        <f>T14/R14</f>
        <v>2.4177121771217713</v>
      </c>
    </row>
    <row r="15" spans="1:21" x14ac:dyDescent="0.25">
      <c r="A15">
        <v>31</v>
      </c>
      <c r="B15" t="s">
        <v>46</v>
      </c>
      <c r="C15" s="8">
        <f>C14/A15</f>
        <v>32.483870967741936</v>
      </c>
      <c r="D15" s="8">
        <f>D14/C14</f>
        <v>3.2055610724925523</v>
      </c>
      <c r="E15" s="8">
        <f>E14/D14</f>
        <v>2.4420693928128872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CDC4-46DF-4DAD-8BA7-56530E53E311}">
  <dimension ref="A1:U24"/>
  <sheetViews>
    <sheetView zoomScale="120" zoomScaleNormal="120" workbookViewId="0">
      <selection activeCell="U15" sqref="U15"/>
    </sheetView>
  </sheetViews>
  <sheetFormatPr baseColWidth="10" defaultRowHeight="15" x14ac:dyDescent="0.25"/>
  <cols>
    <col min="1" max="1" width="5" customWidth="1"/>
    <col min="2" max="2" width="4.42578125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33</v>
      </c>
      <c r="B3" s="25"/>
      <c r="C3" s="3">
        <f>C14</f>
        <v>883</v>
      </c>
      <c r="D3" s="3">
        <f t="shared" ref="D3:E3" si="0">D14</f>
        <v>3147</v>
      </c>
      <c r="E3" s="3">
        <f t="shared" si="0"/>
        <v>9240</v>
      </c>
      <c r="H3" s="25" t="s">
        <v>33</v>
      </c>
      <c r="I3" s="25"/>
      <c r="J3" s="3">
        <f>P14</f>
        <v>1210</v>
      </c>
      <c r="K3" s="3">
        <f>R14</f>
        <v>2524</v>
      </c>
      <c r="L3" s="3">
        <f>T14</f>
        <v>4509</v>
      </c>
    </row>
    <row r="4" spans="1:21" x14ac:dyDescent="0.25">
      <c r="A4" s="27" t="s">
        <v>6</v>
      </c>
      <c r="B4" s="27"/>
      <c r="C4" s="4">
        <f>SUM(C3)</f>
        <v>883</v>
      </c>
      <c r="D4" s="4">
        <f t="shared" ref="D4:E4" si="1">SUM(D3)</f>
        <v>3147</v>
      </c>
      <c r="E4" s="4">
        <f t="shared" si="1"/>
        <v>9240</v>
      </c>
      <c r="H4" s="27" t="s">
        <v>6</v>
      </c>
      <c r="I4" s="27"/>
      <c r="J4" s="4">
        <f>SUM(J3)</f>
        <v>1210</v>
      </c>
      <c r="K4" s="4">
        <f t="shared" ref="K4:L4" si="2">SUM(K3)</f>
        <v>2524</v>
      </c>
      <c r="L4" s="4">
        <f t="shared" si="2"/>
        <v>4509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28.483870967741936</v>
      </c>
      <c r="D6" s="6">
        <f>D4/C4</f>
        <v>3.563986409966025</v>
      </c>
      <c r="E6" s="6">
        <f>E4/D4</f>
        <v>2.9361296472831269</v>
      </c>
      <c r="H6" s="27" t="s">
        <v>7</v>
      </c>
      <c r="I6" s="27"/>
      <c r="J6" s="6">
        <f>J4/A15</f>
        <v>39.032258064516128</v>
      </c>
      <c r="K6" s="6">
        <f>K4/J4</f>
        <v>2.0859504132231406</v>
      </c>
      <c r="L6" s="6">
        <f>L4/K4</f>
        <v>1.7864500792393028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33</v>
      </c>
      <c r="B14" s="25"/>
      <c r="C14">
        <f>I14</f>
        <v>883</v>
      </c>
      <c r="D14" s="7">
        <f>K14</f>
        <v>3147</v>
      </c>
      <c r="E14" s="7">
        <f>M14</f>
        <v>9240</v>
      </c>
      <c r="I14">
        <v>883</v>
      </c>
      <c r="J14">
        <v>691</v>
      </c>
      <c r="K14" s="7">
        <v>3147</v>
      </c>
      <c r="L14" s="8">
        <f>K14/I14</f>
        <v>3.563986409966025</v>
      </c>
      <c r="M14" s="7">
        <v>9240</v>
      </c>
      <c r="N14" s="8">
        <f>M14/K14</f>
        <v>2.9361296472831269</v>
      </c>
      <c r="P14">
        <v>1210</v>
      </c>
      <c r="Q14">
        <v>1062</v>
      </c>
      <c r="R14" s="7">
        <v>2524</v>
      </c>
      <c r="S14" s="8">
        <f>R14/P14</f>
        <v>2.0859504132231406</v>
      </c>
      <c r="T14" s="7">
        <v>4509</v>
      </c>
      <c r="U14" s="8">
        <f>T14/R14</f>
        <v>1.7864500792393028</v>
      </c>
    </row>
    <row r="15" spans="1:21" x14ac:dyDescent="0.25">
      <c r="A15">
        <v>31</v>
      </c>
      <c r="B15" t="s">
        <v>46</v>
      </c>
      <c r="C15" s="8">
        <f>C14/A15</f>
        <v>28.483870967741936</v>
      </c>
      <c r="D15" s="8">
        <f>D14/C14</f>
        <v>3.563986409966025</v>
      </c>
      <c r="E15" s="8">
        <f>E14/D14</f>
        <v>2.9361296472831269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7165F-D6E7-46FB-A679-D0CBB3FD6E38}">
  <dimension ref="A1:U24"/>
  <sheetViews>
    <sheetView zoomScale="120" zoomScaleNormal="120" workbookViewId="0">
      <selection activeCell="Q31" sqref="Q31"/>
    </sheetView>
  </sheetViews>
  <sheetFormatPr baseColWidth="10" defaultRowHeight="15" x14ac:dyDescent="0.25"/>
  <cols>
    <col min="1" max="1" width="5" customWidth="1"/>
    <col min="2" max="2" width="4.42578125" customWidth="1"/>
    <col min="5" max="5" width="13.42578125" customWidth="1"/>
    <col min="6" max="6" width="7" customWidth="1"/>
    <col min="7" max="7" width="9.140625" customWidth="1"/>
    <col min="8" max="8" width="5" customWidth="1"/>
    <col min="9" max="9" width="6.4257812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ht="14.45" customHeight="1" x14ac:dyDescent="0.25">
      <c r="A3" s="25" t="s">
        <v>34</v>
      </c>
      <c r="B3" s="25"/>
      <c r="C3" s="3">
        <f>C14</f>
        <v>1138</v>
      </c>
      <c r="D3" s="3">
        <f t="shared" ref="D3:E3" si="0">D14</f>
        <v>3757</v>
      </c>
      <c r="E3" s="3">
        <f t="shared" si="0"/>
        <v>9636</v>
      </c>
      <c r="H3" s="25" t="s">
        <v>34</v>
      </c>
      <c r="I3" s="25"/>
      <c r="J3" s="3">
        <f>P14</f>
        <v>819</v>
      </c>
      <c r="K3" s="3">
        <f>R14</f>
        <v>1458</v>
      </c>
      <c r="L3" s="3">
        <f>T14</f>
        <v>2811</v>
      </c>
    </row>
    <row r="4" spans="1:21" x14ac:dyDescent="0.25">
      <c r="A4" s="27" t="s">
        <v>6</v>
      </c>
      <c r="B4" s="27"/>
      <c r="C4" s="4">
        <f>SUM(C3)</f>
        <v>1138</v>
      </c>
      <c r="D4" s="4">
        <f t="shared" ref="D4:E4" si="1">SUM(D3)</f>
        <v>3757</v>
      </c>
      <c r="E4" s="4">
        <f t="shared" si="1"/>
        <v>9636</v>
      </c>
      <c r="H4" s="27" t="s">
        <v>6</v>
      </c>
      <c r="I4" s="27"/>
      <c r="J4" s="4">
        <f>SUM(J3)</f>
        <v>819</v>
      </c>
      <c r="K4" s="4">
        <f t="shared" ref="K4:L4" si="2">SUM(K3)</f>
        <v>1458</v>
      </c>
      <c r="L4" s="4">
        <f t="shared" si="2"/>
        <v>2811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39.241379310344826</v>
      </c>
      <c r="D6" s="6">
        <f>D4/C4</f>
        <v>3.3014059753954306</v>
      </c>
      <c r="E6" s="6">
        <f>E4/D4</f>
        <v>2.5648123502794782</v>
      </c>
      <c r="H6" s="27" t="s">
        <v>7</v>
      </c>
      <c r="I6" s="27"/>
      <c r="J6" s="6">
        <f>J4/A15</f>
        <v>28.241379310344829</v>
      </c>
      <c r="K6" s="6">
        <f>K4/J4</f>
        <v>1.7802197802197801</v>
      </c>
      <c r="L6" s="6">
        <f>L4/K4</f>
        <v>1.9279835390946503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34</v>
      </c>
      <c r="B14" s="25"/>
      <c r="C14">
        <f>I14</f>
        <v>1138</v>
      </c>
      <c r="D14" s="7">
        <f>K14</f>
        <v>3757</v>
      </c>
      <c r="E14" s="7">
        <f>M14</f>
        <v>9636</v>
      </c>
      <c r="I14">
        <v>1138</v>
      </c>
      <c r="J14">
        <v>902</v>
      </c>
      <c r="K14" s="7">
        <v>3757</v>
      </c>
      <c r="L14" s="8">
        <f>K14/I14</f>
        <v>3.3014059753954306</v>
      </c>
      <c r="M14" s="7">
        <v>9636</v>
      </c>
      <c r="N14" s="8">
        <f>M14/K14</f>
        <v>2.5648123502794782</v>
      </c>
      <c r="P14">
        <v>819</v>
      </c>
      <c r="Q14">
        <v>682</v>
      </c>
      <c r="R14" s="7">
        <v>1458</v>
      </c>
      <c r="S14" s="8">
        <f>R14/P14</f>
        <v>1.7802197802197801</v>
      </c>
      <c r="T14" s="7">
        <v>2811</v>
      </c>
      <c r="U14" s="8">
        <f>T14/R14</f>
        <v>1.9279835390946503</v>
      </c>
    </row>
    <row r="15" spans="1:21" x14ac:dyDescent="0.25">
      <c r="A15">
        <v>29</v>
      </c>
      <c r="B15" t="s">
        <v>46</v>
      </c>
      <c r="C15" s="8">
        <f>C14/A15</f>
        <v>39.241379310344826</v>
      </c>
      <c r="D15" s="8">
        <f>D14/C14</f>
        <v>3.3014059753954306</v>
      </c>
      <c r="E15" s="8">
        <f>E14/D14</f>
        <v>2.5648123502794782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F594-4797-4699-A88A-B26C0767A920}">
  <sheetPr codeName="Hoja8"/>
  <dimension ref="A1:U24"/>
  <sheetViews>
    <sheetView zoomScale="120" zoomScaleNormal="120" workbookViewId="0">
      <selection activeCell="J14" sqref="J14"/>
    </sheetView>
  </sheetViews>
  <sheetFormatPr baseColWidth="10" defaultRowHeight="15" x14ac:dyDescent="0.25"/>
  <cols>
    <col min="1" max="1" width="5" customWidth="1"/>
    <col min="2" max="2" width="4.42578125" customWidth="1"/>
    <col min="7" max="7" width="10.8554687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B2" s="24" t="s">
        <v>2</v>
      </c>
      <c r="C2" s="24"/>
      <c r="D2" s="1" t="s">
        <v>3</v>
      </c>
      <c r="E2" s="1" t="s">
        <v>4</v>
      </c>
      <c r="F2" s="1" t="s">
        <v>5</v>
      </c>
      <c r="I2" s="24" t="s">
        <v>2</v>
      </c>
      <c r="J2" s="24"/>
      <c r="K2" s="1" t="s">
        <v>3</v>
      </c>
      <c r="L2" s="1" t="s">
        <v>4</v>
      </c>
      <c r="M2" s="1" t="s">
        <v>5</v>
      </c>
    </row>
    <row r="3" spans="1:21" x14ac:dyDescent="0.25">
      <c r="B3" s="25" t="s">
        <v>41</v>
      </c>
      <c r="C3" s="25"/>
      <c r="D3" s="3">
        <f>C14</f>
        <v>0</v>
      </c>
      <c r="E3" s="3">
        <f t="shared" ref="E3:F3" si="0">D14</f>
        <v>0</v>
      </c>
      <c r="F3" s="3">
        <f t="shared" si="0"/>
        <v>0</v>
      </c>
      <c r="I3" s="25" t="s">
        <v>41</v>
      </c>
      <c r="J3" s="25"/>
      <c r="K3" s="3">
        <f>P14</f>
        <v>0</v>
      </c>
      <c r="L3" s="3">
        <f>R14</f>
        <v>0</v>
      </c>
      <c r="M3" s="3">
        <f>T14</f>
        <v>0</v>
      </c>
    </row>
    <row r="4" spans="1:21" x14ac:dyDescent="0.25">
      <c r="B4" s="27" t="s">
        <v>6</v>
      </c>
      <c r="C4" s="27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7" t="s">
        <v>6</v>
      </c>
      <c r="J4" s="27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8"/>
      <c r="C5" s="28"/>
      <c r="D5" s="5"/>
      <c r="E5" s="5"/>
      <c r="F5" s="5"/>
      <c r="I5" s="28"/>
      <c r="J5" s="28"/>
      <c r="K5" s="5"/>
      <c r="L5" s="5"/>
      <c r="M5" s="5"/>
    </row>
    <row r="6" spans="1:21" x14ac:dyDescent="0.25">
      <c r="B6" s="27" t="s">
        <v>7</v>
      </c>
      <c r="C6" s="27"/>
      <c r="D6" s="6">
        <f>C15</f>
        <v>0</v>
      </c>
      <c r="E6" s="6" t="e">
        <f>E4/D4</f>
        <v>#DIV/0!</v>
      </c>
      <c r="F6" s="6" t="e">
        <f>F4/E4</f>
        <v>#DIV/0!</v>
      </c>
      <c r="I6" s="27" t="s">
        <v>7</v>
      </c>
      <c r="J6" s="27"/>
      <c r="K6" s="6">
        <f>K4/A15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6" t="s">
        <v>8</v>
      </c>
      <c r="D7" s="26"/>
      <c r="E7" s="2" t="s">
        <v>9</v>
      </c>
      <c r="F7" s="2" t="s">
        <v>10</v>
      </c>
      <c r="I7" s="5"/>
      <c r="J7" s="26" t="s">
        <v>8</v>
      </c>
      <c r="K7" s="26"/>
      <c r="L7" s="2" t="s">
        <v>9</v>
      </c>
      <c r="M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41</v>
      </c>
      <c r="B14" s="25"/>
      <c r="C14">
        <f>I14</f>
        <v>0</v>
      </c>
      <c r="D14" s="7">
        <f>K14</f>
        <v>0</v>
      </c>
      <c r="E14" s="7">
        <f>M14</f>
        <v>0</v>
      </c>
      <c r="K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31</v>
      </c>
      <c r="B15" t="s">
        <v>46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3:C3"/>
    <mergeCell ref="I3:J3"/>
    <mergeCell ref="B4:C4"/>
    <mergeCell ref="I4:J4"/>
    <mergeCell ref="B1:F1"/>
    <mergeCell ref="I1:M1"/>
    <mergeCell ref="B2:C2"/>
    <mergeCell ref="I2:J2"/>
    <mergeCell ref="C7:D7"/>
    <mergeCell ref="J7:K7"/>
    <mergeCell ref="A14:B14"/>
    <mergeCell ref="B5:C5"/>
    <mergeCell ref="I5:J5"/>
    <mergeCell ref="B6:C6"/>
    <mergeCell ref="I6:J6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821C-2DED-4B00-82FC-5535DFBD688D}">
  <sheetPr codeName="Hoja9"/>
  <dimension ref="A1:U25"/>
  <sheetViews>
    <sheetView zoomScale="120" zoomScaleNormal="120" workbookViewId="0">
      <selection activeCell="J15" sqref="J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B2" s="24" t="s">
        <v>2</v>
      </c>
      <c r="C2" s="24"/>
      <c r="D2" s="1" t="s">
        <v>3</v>
      </c>
      <c r="E2" s="1" t="s">
        <v>4</v>
      </c>
      <c r="F2" s="1" t="s">
        <v>5</v>
      </c>
      <c r="I2" s="24" t="s">
        <v>2</v>
      </c>
      <c r="J2" s="24"/>
      <c r="K2" s="1" t="s">
        <v>3</v>
      </c>
      <c r="L2" s="1" t="s">
        <v>4</v>
      </c>
      <c r="M2" s="1" t="s">
        <v>5</v>
      </c>
    </row>
    <row r="3" spans="1:21" x14ac:dyDescent="0.25">
      <c r="B3" s="25" t="s">
        <v>42</v>
      </c>
      <c r="C3" s="25"/>
      <c r="D3" s="3">
        <f>C15</f>
        <v>0</v>
      </c>
      <c r="E3" s="3">
        <f t="shared" ref="E3:F3" si="0">D15</f>
        <v>0</v>
      </c>
      <c r="F3" s="3">
        <f t="shared" si="0"/>
        <v>0</v>
      </c>
      <c r="I3" s="25" t="s">
        <v>42</v>
      </c>
      <c r="J3" s="25"/>
      <c r="K3" s="3">
        <f>P15</f>
        <v>0</v>
      </c>
      <c r="L3" s="3">
        <f>R15</f>
        <v>0</v>
      </c>
      <c r="M3" s="3">
        <f>T15</f>
        <v>0</v>
      </c>
    </row>
    <row r="4" spans="1:21" x14ac:dyDescent="0.25">
      <c r="B4" s="27" t="s">
        <v>6</v>
      </c>
      <c r="C4" s="27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7" t="s">
        <v>6</v>
      </c>
      <c r="J4" s="27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8"/>
      <c r="C5" s="28"/>
      <c r="D5" s="5"/>
      <c r="E5" s="5"/>
      <c r="F5" s="5"/>
      <c r="I5" s="28"/>
      <c r="J5" s="28"/>
      <c r="K5" s="5"/>
      <c r="L5" s="5"/>
      <c r="M5" s="5"/>
    </row>
    <row r="6" spans="1:21" x14ac:dyDescent="0.25">
      <c r="B6" s="27" t="s">
        <v>7</v>
      </c>
      <c r="C6" s="27"/>
      <c r="D6" s="6">
        <f>C16</f>
        <v>0</v>
      </c>
      <c r="E6" s="6" t="e">
        <f>E4/D4</f>
        <v>#DIV/0!</v>
      </c>
      <c r="F6" s="6" t="e">
        <f>F4/E4</f>
        <v>#DIV/0!</v>
      </c>
      <c r="I6" s="27" t="s">
        <v>7</v>
      </c>
      <c r="J6" s="27"/>
      <c r="K6" s="6">
        <f>K4/A16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6" t="s">
        <v>8</v>
      </c>
      <c r="D7" s="26"/>
      <c r="E7" s="2" t="s">
        <v>9</v>
      </c>
      <c r="F7" s="2" t="s">
        <v>10</v>
      </c>
      <c r="I7" s="5"/>
      <c r="J7" s="26" t="s">
        <v>8</v>
      </c>
      <c r="K7" s="26"/>
      <c r="L7" s="2" t="s">
        <v>9</v>
      </c>
      <c r="M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42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1:F1"/>
    <mergeCell ref="I1:M1"/>
    <mergeCell ref="B2:C2"/>
    <mergeCell ref="I2:J2"/>
    <mergeCell ref="B3:C3"/>
    <mergeCell ref="I3:J3"/>
    <mergeCell ref="C7:D7"/>
    <mergeCell ref="J7:K7"/>
    <mergeCell ref="A15:B15"/>
    <mergeCell ref="B4:C4"/>
    <mergeCell ref="I4:J4"/>
    <mergeCell ref="B5:C5"/>
    <mergeCell ref="I5:J5"/>
    <mergeCell ref="B6:C6"/>
    <mergeCell ref="I6:J6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8246-9BE8-40A2-85DF-7EBC41ADF43D}">
  <sheetPr codeName="Hoja10"/>
  <dimension ref="A1:U24"/>
  <sheetViews>
    <sheetView zoomScale="120" zoomScaleNormal="120" workbookViewId="0">
      <selection activeCell="I14" sqref="I14:U14"/>
    </sheetView>
  </sheetViews>
  <sheetFormatPr baseColWidth="10" defaultRowHeight="15" x14ac:dyDescent="0.25"/>
  <cols>
    <col min="2" max="2" width="4.42578125" customWidth="1"/>
    <col min="6" max="7" width="6.1406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43</v>
      </c>
      <c r="B3" s="25"/>
      <c r="C3" s="3">
        <f>C14</f>
        <v>0</v>
      </c>
      <c r="D3" s="3">
        <f t="shared" ref="D3:E3" si="0">D14</f>
        <v>0</v>
      </c>
      <c r="E3" s="3">
        <f t="shared" si="0"/>
        <v>0</v>
      </c>
      <c r="H3" s="25" t="s">
        <v>43</v>
      </c>
      <c r="I3" s="25"/>
      <c r="J3" s="3">
        <f>P14</f>
        <v>0</v>
      </c>
      <c r="K3" s="3">
        <f>R14</f>
        <v>0</v>
      </c>
      <c r="L3" s="3">
        <f>T14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J4/A15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25.5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t="s">
        <v>12</v>
      </c>
      <c r="K13" t="s">
        <v>4</v>
      </c>
      <c r="L13" t="s">
        <v>13</v>
      </c>
      <c r="M13" t="s">
        <v>14</v>
      </c>
      <c r="N13" t="s">
        <v>15</v>
      </c>
      <c r="P13" t="s">
        <v>3</v>
      </c>
      <c r="Q13" t="s">
        <v>12</v>
      </c>
      <c r="R13" t="s">
        <v>4</v>
      </c>
      <c r="S13" t="s">
        <v>13</v>
      </c>
      <c r="T13" t="s">
        <v>14</v>
      </c>
      <c r="U13" t="s">
        <v>15</v>
      </c>
    </row>
    <row r="14" spans="1:21" x14ac:dyDescent="0.25">
      <c r="A14" s="25" t="s">
        <v>43</v>
      </c>
      <c r="B14" s="25"/>
      <c r="C14">
        <f>I14</f>
        <v>0</v>
      </c>
      <c r="D14" s="7">
        <f>K14</f>
        <v>0</v>
      </c>
      <c r="E14" s="7">
        <f>M14</f>
        <v>0</v>
      </c>
      <c r="I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30</v>
      </c>
      <c r="B15" t="s">
        <v>16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3:B3"/>
    <mergeCell ref="H3:I3"/>
    <mergeCell ref="A4:B4"/>
    <mergeCell ref="H4:I4"/>
    <mergeCell ref="B1:F1"/>
    <mergeCell ref="I1:M1"/>
    <mergeCell ref="A2:B2"/>
    <mergeCell ref="H2:I2"/>
    <mergeCell ref="B7:C7"/>
    <mergeCell ref="I7:J7"/>
    <mergeCell ref="A14:B1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E5C7-DD31-4929-903C-DB92450CF32C}">
  <sheetPr codeName="Hoja11"/>
  <dimension ref="A1:U25"/>
  <sheetViews>
    <sheetView zoomScale="120" zoomScaleNormal="120" workbookViewId="0">
      <selection activeCell="I15" sqref="I15:U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3" t="s">
        <v>0</v>
      </c>
      <c r="C1" s="23"/>
      <c r="D1" s="23"/>
      <c r="E1" s="23"/>
      <c r="F1" s="23"/>
      <c r="I1" s="23" t="s">
        <v>1</v>
      </c>
      <c r="J1" s="23"/>
      <c r="K1" s="23"/>
      <c r="L1" s="23"/>
      <c r="M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44</v>
      </c>
      <c r="B3" s="25"/>
      <c r="C3" s="3">
        <f>C15</f>
        <v>0</v>
      </c>
      <c r="D3" s="3">
        <f t="shared" ref="D3:E3" si="0">D15</f>
        <v>0</v>
      </c>
      <c r="E3" s="3">
        <f t="shared" si="0"/>
        <v>0</v>
      </c>
      <c r="H3" s="25" t="s">
        <v>44</v>
      </c>
      <c r="I3" s="25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C16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44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B1:F1"/>
    <mergeCell ref="I1:M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1C19-23B7-48CE-93F1-0C14436277FE}">
  <sheetPr codeName="Hoja12"/>
  <dimension ref="A1:U25"/>
  <sheetViews>
    <sheetView zoomScale="120" zoomScaleNormal="120" workbookViewId="0">
      <selection activeCell="K32" sqref="K32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35</v>
      </c>
      <c r="B3" s="25"/>
      <c r="C3" s="3">
        <f>C15</f>
        <v>0</v>
      </c>
      <c r="D3" s="3">
        <f t="shared" ref="D3:E3" si="0">D15</f>
        <v>0</v>
      </c>
      <c r="E3" s="3">
        <f t="shared" si="0"/>
        <v>0</v>
      </c>
      <c r="H3" s="25" t="s">
        <v>35</v>
      </c>
      <c r="I3" s="25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C16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35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30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A1:E1"/>
    <mergeCell ref="H1:L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6DEC-F4F3-4453-A974-2521D6CA54D3}">
  <sheetPr codeName="Hoja13"/>
  <dimension ref="A1:U25"/>
  <sheetViews>
    <sheetView zoomScale="120" zoomScaleNormal="120" workbookViewId="0">
      <selection activeCell="I15" sqref="I15:V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37</v>
      </c>
      <c r="B3" s="25"/>
      <c r="C3" s="3">
        <f>C15</f>
        <v>0</v>
      </c>
      <c r="D3" s="3">
        <f t="shared" ref="D3:E3" si="0">D15</f>
        <v>0</v>
      </c>
      <c r="E3" s="3">
        <f t="shared" si="0"/>
        <v>0</v>
      </c>
      <c r="H3" s="25" t="s">
        <v>37</v>
      </c>
      <c r="I3" s="25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7" t="s">
        <v>6</v>
      </c>
      <c r="B4" s="27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7" t="s">
        <v>6</v>
      </c>
      <c r="I4" s="27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C16</f>
        <v>0</v>
      </c>
      <c r="D6" s="6" t="e">
        <f>D4/C4</f>
        <v>#DIV/0!</v>
      </c>
      <c r="E6" s="6" t="e">
        <f>E4/D4</f>
        <v>#DIV/0!</v>
      </c>
      <c r="H6" s="27" t="s">
        <v>7</v>
      </c>
      <c r="I6" s="27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5" t="s">
        <v>37</v>
      </c>
      <c r="B15" s="25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A1:E1"/>
    <mergeCell ref="H1:L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2C711-59E4-4046-9ED2-0E0B7120191F}">
  <dimension ref="A1:U24"/>
  <sheetViews>
    <sheetView zoomScale="120" zoomScaleNormal="120" workbookViewId="0">
      <selection activeCell="N8" sqref="N8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ht="15" customHeight="1" x14ac:dyDescent="0.25">
      <c r="A3" s="25" t="s">
        <v>35</v>
      </c>
      <c r="B3" s="25"/>
      <c r="C3" s="3">
        <v>1941</v>
      </c>
      <c r="D3" s="3">
        <v>5002</v>
      </c>
      <c r="E3" s="21">
        <v>10221</v>
      </c>
      <c r="H3" s="25" t="s">
        <v>35</v>
      </c>
      <c r="I3" s="25"/>
      <c r="J3" s="3">
        <v>1091</v>
      </c>
      <c r="K3" s="3">
        <v>1736</v>
      </c>
      <c r="L3" s="3">
        <v>2979</v>
      </c>
    </row>
    <row r="4" spans="1:21" x14ac:dyDescent="0.25">
      <c r="A4" s="27" t="s">
        <v>6</v>
      </c>
      <c r="B4" s="27"/>
      <c r="C4" s="4">
        <f>SUM(C3)</f>
        <v>1941</v>
      </c>
      <c r="D4" s="4">
        <f t="shared" ref="D4:E4" si="0">SUM(D3)</f>
        <v>5002</v>
      </c>
      <c r="E4" s="4">
        <f t="shared" si="0"/>
        <v>10221</v>
      </c>
      <c r="H4" s="27" t="s">
        <v>6</v>
      </c>
      <c r="I4" s="27"/>
      <c r="J4" s="4">
        <f>SUM(J3)</f>
        <v>1091</v>
      </c>
      <c r="K4" s="4">
        <f t="shared" ref="K4:L4" si="1">SUM(K3)</f>
        <v>1736</v>
      </c>
      <c r="L4" s="4">
        <f t="shared" si="1"/>
        <v>2979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64.7</v>
      </c>
      <c r="D6" s="6">
        <f>D4/C4</f>
        <v>2.5770221535291089</v>
      </c>
      <c r="E6" s="6">
        <f>E4/D4</f>
        <v>2.0433826469412235</v>
      </c>
      <c r="H6" s="27" t="s">
        <v>7</v>
      </c>
      <c r="I6" s="27"/>
      <c r="J6" s="6">
        <f>J4/A15</f>
        <v>36.366666666666667</v>
      </c>
      <c r="K6" s="6">
        <f>K4/J4</f>
        <v>1.5912007332722273</v>
      </c>
      <c r="L6" s="6">
        <f>L4/K4</f>
        <v>1.7160138248847927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ht="15" customHeight="1" x14ac:dyDescent="0.25">
      <c r="A14" s="25" t="s">
        <v>35</v>
      </c>
      <c r="B14" s="25"/>
      <c r="C14" s="3">
        <v>1941</v>
      </c>
      <c r="D14" s="7">
        <v>5002</v>
      </c>
      <c r="E14" s="7">
        <v>10221</v>
      </c>
      <c r="I14">
        <v>1941</v>
      </c>
      <c r="J14">
        <v>1617</v>
      </c>
      <c r="K14" s="7">
        <v>5002</v>
      </c>
      <c r="L14" s="8">
        <f>K14/I14</f>
        <v>2.5770221535291089</v>
      </c>
      <c r="M14" s="7">
        <v>10221</v>
      </c>
      <c r="N14" s="8">
        <f>M14/K14</f>
        <v>2.0433826469412235</v>
      </c>
      <c r="P14">
        <v>1091</v>
      </c>
      <c r="Q14">
        <v>921</v>
      </c>
      <c r="R14" s="7">
        <v>1736</v>
      </c>
      <c r="S14" s="8">
        <f>R14/P14</f>
        <v>1.5912007332722273</v>
      </c>
      <c r="T14" s="7">
        <v>2979</v>
      </c>
      <c r="U14" s="8">
        <f>T14/R14</f>
        <v>1.7160138248847927</v>
      </c>
    </row>
    <row r="15" spans="1:21" x14ac:dyDescent="0.25">
      <c r="A15">
        <v>30</v>
      </c>
      <c r="B15" t="s">
        <v>46</v>
      </c>
      <c r="C15" s="8">
        <f>C14/A15</f>
        <v>64.7</v>
      </c>
      <c r="D15" s="8">
        <f>D14/C14</f>
        <v>2.5770221535291089</v>
      </c>
      <c r="E15" s="8">
        <f>E14/D14</f>
        <v>2.0433826469412235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BF7B-89E6-4C02-9008-FFE295E64303}">
  <sheetPr codeName="Hoja1"/>
  <dimension ref="A1:M21"/>
  <sheetViews>
    <sheetView tabSelected="1" zoomScale="120" zoomScaleNormal="120" workbookViewId="0">
      <selection activeCell="F14" sqref="F14"/>
    </sheetView>
  </sheetViews>
  <sheetFormatPr baseColWidth="10" defaultRowHeight="15" x14ac:dyDescent="0.25"/>
  <cols>
    <col min="5" max="5" width="8.85546875" customWidth="1"/>
  </cols>
  <sheetData>
    <row r="1" spans="1:13" ht="15.75" x14ac:dyDescent="0.25">
      <c r="A1" s="23" t="s">
        <v>45</v>
      </c>
      <c r="B1" s="23"/>
      <c r="C1" s="23"/>
      <c r="D1" s="23"/>
      <c r="F1" s="23" t="s">
        <v>1</v>
      </c>
      <c r="G1" s="23"/>
      <c r="H1" s="23"/>
      <c r="I1" s="23"/>
    </row>
    <row r="2" spans="1:13" ht="25.5" x14ac:dyDescent="0.25">
      <c r="A2" s="11" t="s">
        <v>2</v>
      </c>
      <c r="B2" s="12" t="s">
        <v>3</v>
      </c>
      <c r="C2" s="12" t="s">
        <v>4</v>
      </c>
      <c r="D2" s="12" t="s">
        <v>5</v>
      </c>
      <c r="F2" s="11" t="s">
        <v>2</v>
      </c>
      <c r="G2" s="12" t="s">
        <v>3</v>
      </c>
      <c r="H2" s="12" t="s">
        <v>4</v>
      </c>
      <c r="I2" s="12" t="s">
        <v>5</v>
      </c>
    </row>
    <row r="3" spans="1:13" x14ac:dyDescent="0.25">
      <c r="A3" s="10" t="s">
        <v>33</v>
      </c>
      <c r="B3" s="3">
        <f>'24-Ene'!C3</f>
        <v>883</v>
      </c>
      <c r="C3" s="3">
        <f>'24-Ene'!D3</f>
        <v>3147</v>
      </c>
      <c r="D3" s="3">
        <f>'24-Ene'!E3</f>
        <v>9240</v>
      </c>
      <c r="F3" s="10" t="s">
        <v>33</v>
      </c>
      <c r="G3" s="3">
        <f>'24-Ene'!J3</f>
        <v>1210</v>
      </c>
      <c r="H3" s="3">
        <f>'24-Ene'!K3</f>
        <v>2524</v>
      </c>
      <c r="I3" s="3">
        <f>'24-Ene'!L3</f>
        <v>4509</v>
      </c>
    </row>
    <row r="4" spans="1:13" x14ac:dyDescent="0.25">
      <c r="A4" s="13" t="s">
        <v>34</v>
      </c>
      <c r="B4" s="14">
        <f>'24-Feb'!C3</f>
        <v>1138</v>
      </c>
      <c r="C4" s="14">
        <f>'24-Feb'!D3</f>
        <v>3757</v>
      </c>
      <c r="D4" s="14">
        <f>'24-Feb'!E3</f>
        <v>9636</v>
      </c>
      <c r="F4" s="13" t="s">
        <v>34</v>
      </c>
      <c r="G4" s="14">
        <f>'24-Feb'!J3</f>
        <v>819</v>
      </c>
      <c r="H4" s="14">
        <f>'24-Feb'!K3</f>
        <v>1458</v>
      </c>
      <c r="I4" s="14">
        <f>'24-Feb'!L3</f>
        <v>2811</v>
      </c>
    </row>
    <row r="5" spans="1:13" x14ac:dyDescent="0.25">
      <c r="A5" s="10" t="s">
        <v>36</v>
      </c>
      <c r="B5" s="3">
        <v>1007</v>
      </c>
      <c r="C5" s="2">
        <v>3228</v>
      </c>
      <c r="D5" s="3">
        <v>7883</v>
      </c>
      <c r="F5" s="10" t="s">
        <v>36</v>
      </c>
      <c r="G5" s="3">
        <v>965</v>
      </c>
      <c r="H5" s="2">
        <v>1355</v>
      </c>
      <c r="I5" s="3">
        <v>3276</v>
      </c>
    </row>
    <row r="6" spans="1:13" x14ac:dyDescent="0.25">
      <c r="A6" s="13" t="s">
        <v>38</v>
      </c>
      <c r="B6" s="14">
        <v>1261</v>
      </c>
      <c r="C6" s="15">
        <v>4107</v>
      </c>
      <c r="D6" s="14">
        <v>10643</v>
      </c>
      <c r="F6" s="13" t="s">
        <v>38</v>
      </c>
      <c r="G6" s="14">
        <v>659</v>
      </c>
      <c r="H6" s="15">
        <v>1012</v>
      </c>
      <c r="I6" s="14">
        <v>1805</v>
      </c>
    </row>
    <row r="7" spans="1:13" x14ac:dyDescent="0.25">
      <c r="A7" s="10" t="s">
        <v>39</v>
      </c>
      <c r="B7" s="3">
        <v>1971</v>
      </c>
      <c r="C7" s="3">
        <v>5297</v>
      </c>
      <c r="D7" s="3">
        <v>12306</v>
      </c>
      <c r="F7" s="10" t="s">
        <v>39</v>
      </c>
      <c r="G7" s="3">
        <v>709</v>
      </c>
      <c r="H7" s="3">
        <v>1144</v>
      </c>
      <c r="I7" s="3">
        <v>2404</v>
      </c>
    </row>
    <row r="8" spans="1:13" x14ac:dyDescent="0.25">
      <c r="A8" s="13" t="s">
        <v>40</v>
      </c>
      <c r="B8" s="3">
        <v>1357</v>
      </c>
      <c r="C8" s="3">
        <v>3774</v>
      </c>
      <c r="D8" s="3">
        <v>8652</v>
      </c>
      <c r="F8" s="13" t="s">
        <v>40</v>
      </c>
      <c r="G8" s="3">
        <v>1264</v>
      </c>
      <c r="H8" s="3">
        <v>1888</v>
      </c>
      <c r="I8" s="3">
        <v>3139</v>
      </c>
    </row>
    <row r="9" spans="1:13" ht="13.5" customHeight="1" x14ac:dyDescent="0.25">
      <c r="A9" s="10" t="s">
        <v>41</v>
      </c>
      <c r="B9" s="3">
        <v>1251</v>
      </c>
      <c r="C9" s="3">
        <v>4120</v>
      </c>
      <c r="D9" s="3">
        <v>11574</v>
      </c>
      <c r="F9" s="10" t="s">
        <v>41</v>
      </c>
      <c r="G9" s="3">
        <v>2501</v>
      </c>
      <c r="H9" s="3">
        <v>4000</v>
      </c>
      <c r="I9" s="3">
        <v>5866</v>
      </c>
      <c r="K9" s="22"/>
      <c r="L9" s="22"/>
      <c r="M9" s="22"/>
    </row>
    <row r="10" spans="1:13" x14ac:dyDescent="0.25">
      <c r="A10" s="13" t="s">
        <v>42</v>
      </c>
      <c r="B10" s="3">
        <v>1095</v>
      </c>
      <c r="C10" s="3">
        <v>3485</v>
      </c>
      <c r="D10" s="3">
        <v>8056</v>
      </c>
      <c r="F10" s="13" t="s">
        <v>42</v>
      </c>
      <c r="G10" s="3">
        <v>1265</v>
      </c>
      <c r="H10" s="3">
        <v>2159</v>
      </c>
      <c r="I10" s="3">
        <v>3594</v>
      </c>
    </row>
    <row r="11" spans="1:13" x14ac:dyDescent="0.25">
      <c r="A11" s="10" t="s">
        <v>43</v>
      </c>
      <c r="B11" s="3">
        <v>1013</v>
      </c>
      <c r="C11" s="3">
        <v>3349</v>
      </c>
      <c r="D11" s="3">
        <v>7451</v>
      </c>
      <c r="F11" s="10" t="s">
        <v>43</v>
      </c>
      <c r="G11" s="3">
        <v>1278</v>
      </c>
      <c r="H11" s="3">
        <v>1986</v>
      </c>
      <c r="I11" s="3">
        <v>3852</v>
      </c>
    </row>
    <row r="12" spans="1:13" x14ac:dyDescent="0.25">
      <c r="A12" s="13" t="s">
        <v>44</v>
      </c>
      <c r="B12" s="3">
        <v>1180</v>
      </c>
      <c r="C12" s="3">
        <v>3872</v>
      </c>
      <c r="D12" s="20">
        <v>9015</v>
      </c>
      <c r="F12" s="13" t="s">
        <v>44</v>
      </c>
      <c r="G12" s="3">
        <v>1923</v>
      </c>
      <c r="H12" s="3">
        <v>3479</v>
      </c>
      <c r="I12" s="3">
        <v>6475</v>
      </c>
    </row>
    <row r="13" spans="1:13" x14ac:dyDescent="0.25">
      <c r="A13" s="10" t="s">
        <v>35</v>
      </c>
      <c r="B13" s="3">
        <v>1941</v>
      </c>
      <c r="C13" s="3">
        <v>5002</v>
      </c>
      <c r="D13" s="21">
        <v>10221</v>
      </c>
      <c r="F13" s="10" t="s">
        <v>35</v>
      </c>
      <c r="G13" s="3">
        <v>1091</v>
      </c>
      <c r="H13" s="3">
        <v>1736</v>
      </c>
      <c r="I13" s="3">
        <v>2979</v>
      </c>
    </row>
    <row r="14" spans="1:13" x14ac:dyDescent="0.25">
      <c r="A14" s="13" t="s">
        <v>37</v>
      </c>
      <c r="B14" s="3">
        <v>1065</v>
      </c>
      <c r="C14" s="3">
        <v>2848</v>
      </c>
      <c r="D14" s="21">
        <v>5814</v>
      </c>
      <c r="F14" s="13" t="s">
        <v>37</v>
      </c>
      <c r="G14" s="3">
        <v>494</v>
      </c>
      <c r="H14" s="3">
        <v>765</v>
      </c>
      <c r="I14" s="3">
        <v>1356</v>
      </c>
    </row>
    <row r="15" spans="1:13" x14ac:dyDescent="0.25">
      <c r="A15" s="16" t="s">
        <v>6</v>
      </c>
      <c r="B15" s="17">
        <f>SUM(B3:B14)</f>
        <v>15162</v>
      </c>
      <c r="C15" s="17">
        <f t="shared" ref="C15:D15" si="0">SUM(C3:C14)</f>
        <v>45986</v>
      </c>
      <c r="D15" s="17">
        <f t="shared" si="0"/>
        <v>110491</v>
      </c>
      <c r="F15" s="16" t="s">
        <v>6</v>
      </c>
      <c r="G15" s="17">
        <f>SUM(G3:G14)</f>
        <v>14178</v>
      </c>
      <c r="H15" s="17">
        <f t="shared" ref="H15:I15" si="1">SUM(H3:H14)</f>
        <v>23506</v>
      </c>
      <c r="I15" s="17">
        <f t="shared" si="1"/>
        <v>42066</v>
      </c>
    </row>
    <row r="16" spans="1:13" ht="15.75" x14ac:dyDescent="0.25">
      <c r="A16" s="5"/>
      <c r="B16" s="5"/>
      <c r="C16" s="5"/>
      <c r="D16" s="5"/>
    </row>
    <row r="17" spans="1:9" x14ac:dyDescent="0.25">
      <c r="A17" s="16" t="s">
        <v>7</v>
      </c>
      <c r="B17" s="18">
        <f>B15/365</f>
        <v>41.539726027397258</v>
      </c>
      <c r="C17" s="18">
        <f>C15/B15</f>
        <v>3.0329771797915841</v>
      </c>
      <c r="D17" s="18">
        <f>D15/C15</f>
        <v>2.4027095202887834</v>
      </c>
      <c r="F17" s="16" t="s">
        <v>7</v>
      </c>
      <c r="G17" s="18">
        <f>G15/365</f>
        <v>38.843835616438355</v>
      </c>
      <c r="H17" s="18">
        <f>H15/G15</f>
        <v>1.6579207222457328</v>
      </c>
      <c r="I17" s="18">
        <f>I15/H15</f>
        <v>1.7895856377095209</v>
      </c>
    </row>
    <row r="18" spans="1:9" ht="28.5" customHeight="1" x14ac:dyDescent="0.25">
      <c r="A18" s="5"/>
      <c r="B18" s="2" t="s">
        <v>8</v>
      </c>
      <c r="C18" s="2" t="s">
        <v>9</v>
      </c>
      <c r="D18" s="2" t="s">
        <v>10</v>
      </c>
      <c r="F18" s="5"/>
      <c r="G18" s="2" t="s">
        <v>8</v>
      </c>
      <c r="H18" s="2" t="s">
        <v>9</v>
      </c>
      <c r="I18" s="2" t="s">
        <v>10</v>
      </c>
    </row>
    <row r="21" spans="1:9" x14ac:dyDescent="0.25">
      <c r="A21" t="s">
        <v>11</v>
      </c>
    </row>
  </sheetData>
  <mergeCells count="2">
    <mergeCell ref="A1:D1"/>
    <mergeCell ref="F1:I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C0D48-5E2A-4987-A086-36F5FFE7F461}">
  <dimension ref="A1:U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ht="15" customHeight="1" x14ac:dyDescent="0.25">
      <c r="A3" s="25" t="s">
        <v>44</v>
      </c>
      <c r="B3" s="25"/>
      <c r="C3" s="3">
        <v>1180</v>
      </c>
      <c r="D3" s="3">
        <v>3872</v>
      </c>
      <c r="E3" s="7">
        <v>9015</v>
      </c>
      <c r="H3" s="25" t="s">
        <v>44</v>
      </c>
      <c r="I3" s="25"/>
      <c r="J3" s="3">
        <v>1923</v>
      </c>
      <c r="K3" s="3">
        <v>3479</v>
      </c>
      <c r="L3" s="3">
        <v>6475</v>
      </c>
    </row>
    <row r="4" spans="1:21" x14ac:dyDescent="0.25">
      <c r="A4" s="27" t="s">
        <v>6</v>
      </c>
      <c r="B4" s="27"/>
      <c r="C4" s="4">
        <f>SUM(C3)</f>
        <v>1180</v>
      </c>
      <c r="D4" s="4">
        <f t="shared" ref="D4:E4" si="0">SUM(D3)</f>
        <v>3872</v>
      </c>
      <c r="E4" s="4">
        <f t="shared" si="0"/>
        <v>9015</v>
      </c>
      <c r="H4" s="27" t="s">
        <v>6</v>
      </c>
      <c r="I4" s="27"/>
      <c r="J4" s="4">
        <f>SUM(J3)</f>
        <v>1923</v>
      </c>
      <c r="K4" s="4">
        <f t="shared" ref="K4:L4" si="1">SUM(K3)</f>
        <v>3479</v>
      </c>
      <c r="L4" s="4">
        <f t="shared" si="1"/>
        <v>6475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39.333333333333336</v>
      </c>
      <c r="D6" s="6">
        <f>D4/C4</f>
        <v>3.2813559322033896</v>
      </c>
      <c r="E6" s="6">
        <f>E4/D4</f>
        <v>2.3282541322314048</v>
      </c>
      <c r="H6" s="27" t="s">
        <v>7</v>
      </c>
      <c r="I6" s="27"/>
      <c r="J6" s="6">
        <f>J4/A15</f>
        <v>64.099999999999994</v>
      </c>
      <c r="K6" s="6">
        <f>K4/J4</f>
        <v>1.8091523660946438</v>
      </c>
      <c r="L6" s="6">
        <f>L4/K4</f>
        <v>1.8611670020120725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ht="15" customHeight="1" x14ac:dyDescent="0.25">
      <c r="A14" s="25" t="s">
        <v>44</v>
      </c>
      <c r="B14" s="25"/>
      <c r="C14" s="3">
        <v>1180</v>
      </c>
      <c r="D14" s="7">
        <v>3872</v>
      </c>
      <c r="E14" s="7">
        <v>9015</v>
      </c>
      <c r="I14">
        <v>1180</v>
      </c>
      <c r="J14">
        <v>861</v>
      </c>
      <c r="K14" s="7">
        <v>3872</v>
      </c>
      <c r="L14" s="8">
        <f>K14/I14</f>
        <v>3.2813559322033896</v>
      </c>
      <c r="M14" s="7">
        <v>9015</v>
      </c>
      <c r="N14" s="8">
        <f>M14/K14</f>
        <v>2.3282541322314048</v>
      </c>
      <c r="P14">
        <v>1923</v>
      </c>
      <c r="Q14">
        <v>1745</v>
      </c>
      <c r="R14" s="7">
        <v>3479</v>
      </c>
      <c r="S14" s="8">
        <f>R14/P14</f>
        <v>1.8091523660946438</v>
      </c>
      <c r="T14" s="7">
        <v>6475</v>
      </c>
      <c r="U14" s="8">
        <f>T14/R14</f>
        <v>1.8611670020120725</v>
      </c>
    </row>
    <row r="15" spans="1:21" x14ac:dyDescent="0.25">
      <c r="A15">
        <v>30</v>
      </c>
      <c r="B15" t="s">
        <v>46</v>
      </c>
      <c r="C15" s="8">
        <f>C14/A15</f>
        <v>39.333333333333336</v>
      </c>
      <c r="D15" s="8">
        <f>D14/C14</f>
        <v>3.2813559322033896</v>
      </c>
      <c r="E15" s="8">
        <f>E14/D14</f>
        <v>2.3282541322314048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C8AF-2630-411A-9FCF-E53E02737716}">
  <dimension ref="A1:U24"/>
  <sheetViews>
    <sheetView zoomScale="120" zoomScaleNormal="120" workbookViewId="0">
      <selection activeCell="P9" sqref="P9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ht="15" customHeight="1" x14ac:dyDescent="0.25">
      <c r="A3" s="25" t="s">
        <v>48</v>
      </c>
      <c r="B3" s="25"/>
      <c r="C3" s="3">
        <v>3135</v>
      </c>
      <c r="D3" s="3">
        <v>11223</v>
      </c>
      <c r="E3" s="7">
        <v>27921</v>
      </c>
      <c r="H3" s="25" t="s">
        <v>48</v>
      </c>
      <c r="I3" s="25"/>
      <c r="J3" s="3">
        <v>4945</v>
      </c>
      <c r="K3" s="3">
        <v>8507</v>
      </c>
      <c r="L3" s="3">
        <v>13988</v>
      </c>
    </row>
    <row r="4" spans="1:21" x14ac:dyDescent="0.25">
      <c r="A4" s="27" t="s">
        <v>6</v>
      </c>
      <c r="B4" s="27"/>
      <c r="C4" s="4">
        <f>SUM(C3)</f>
        <v>3135</v>
      </c>
      <c r="D4" s="4">
        <f t="shared" ref="D4:E4" si="0">SUM(D3)</f>
        <v>11223</v>
      </c>
      <c r="E4" s="4">
        <f t="shared" si="0"/>
        <v>27921</v>
      </c>
      <c r="H4" s="27" t="s">
        <v>6</v>
      </c>
      <c r="I4" s="27"/>
      <c r="J4" s="4">
        <f>SUM(J3)</f>
        <v>4945</v>
      </c>
      <c r="K4" s="4">
        <f t="shared" ref="K4:L4" si="1">SUM(K3)</f>
        <v>8507</v>
      </c>
      <c r="L4" s="4">
        <f t="shared" si="1"/>
        <v>13988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104.5</v>
      </c>
      <c r="D6" s="6">
        <f>D4/C4</f>
        <v>3.5799043062200955</v>
      </c>
      <c r="E6" s="6">
        <f>E4/D4</f>
        <v>2.4878374766105318</v>
      </c>
      <c r="H6" s="27" t="s">
        <v>7</v>
      </c>
      <c r="I6" s="27"/>
      <c r="J6" s="6">
        <f>J4/A15</f>
        <v>164.83333333333334</v>
      </c>
      <c r="K6" s="6">
        <f>K4/J4</f>
        <v>1.7203235591506572</v>
      </c>
      <c r="L6" s="6">
        <f>L4/K4</f>
        <v>1.6442929352298108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ht="15" customHeight="1" x14ac:dyDescent="0.25">
      <c r="A14" s="25" t="s">
        <v>48</v>
      </c>
      <c r="B14" s="25"/>
      <c r="C14" s="3">
        <v>3135</v>
      </c>
      <c r="D14" s="7">
        <v>11223</v>
      </c>
      <c r="E14" s="7">
        <v>27921</v>
      </c>
      <c r="I14">
        <v>3135</v>
      </c>
      <c r="J14">
        <v>2274</v>
      </c>
      <c r="K14" s="7">
        <v>11223</v>
      </c>
      <c r="L14" s="8">
        <f>K14/I14</f>
        <v>3.5799043062200955</v>
      </c>
      <c r="M14" s="7">
        <v>27921</v>
      </c>
      <c r="N14" s="8">
        <f>M14/K14</f>
        <v>2.4878374766105318</v>
      </c>
      <c r="P14">
        <v>4945</v>
      </c>
      <c r="Q14">
        <v>4623</v>
      </c>
      <c r="R14" s="7">
        <v>8507</v>
      </c>
      <c r="S14" s="8">
        <f>R14/P14</f>
        <v>1.7203235591506572</v>
      </c>
      <c r="T14" s="7">
        <v>13988</v>
      </c>
      <c r="U14" s="8">
        <f>T14/R14</f>
        <v>1.6442929352298108</v>
      </c>
    </row>
    <row r="15" spans="1:21" x14ac:dyDescent="0.25">
      <c r="A15">
        <v>30</v>
      </c>
      <c r="B15" t="s">
        <v>46</v>
      </c>
      <c r="C15" s="8">
        <f>C14/A15</f>
        <v>104.5</v>
      </c>
      <c r="D15" s="8">
        <f>D14/C14</f>
        <v>3.5799043062200955</v>
      </c>
      <c r="E15" s="8">
        <f>E14/D14</f>
        <v>2.4878374766105318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F973-139F-41AE-8A45-0BFE71B83040}">
  <dimension ref="A1:U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5.7109375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43</v>
      </c>
      <c r="B3" s="25"/>
      <c r="C3" s="3">
        <v>1013</v>
      </c>
      <c r="D3" s="3">
        <v>3349</v>
      </c>
      <c r="E3" s="3">
        <v>7451</v>
      </c>
      <c r="H3" s="25" t="s">
        <v>43</v>
      </c>
      <c r="I3" s="25"/>
      <c r="J3" s="3">
        <v>1278</v>
      </c>
      <c r="K3" s="3">
        <v>1986</v>
      </c>
      <c r="L3" s="3">
        <v>3852</v>
      </c>
    </row>
    <row r="4" spans="1:21" x14ac:dyDescent="0.25">
      <c r="A4" s="27" t="s">
        <v>6</v>
      </c>
      <c r="B4" s="27"/>
      <c r="C4" s="4">
        <f>SUM(C3)</f>
        <v>1013</v>
      </c>
      <c r="D4" s="4">
        <f t="shared" ref="D4:E4" si="0">SUM(D3)</f>
        <v>3349</v>
      </c>
      <c r="E4" s="4">
        <f t="shared" si="0"/>
        <v>7451</v>
      </c>
      <c r="H4" s="27" t="s">
        <v>6</v>
      </c>
      <c r="I4" s="27"/>
      <c r="J4" s="4">
        <f>SUM(J3)</f>
        <v>1278</v>
      </c>
      <c r="K4" s="4">
        <f t="shared" ref="K4:L4" si="1">SUM(K3)</f>
        <v>1986</v>
      </c>
      <c r="L4" s="4">
        <f t="shared" si="1"/>
        <v>3852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33.766666666666666</v>
      </c>
      <c r="D6" s="6">
        <f>D4/C4</f>
        <v>3.3060217176702862</v>
      </c>
      <c r="E6" s="6">
        <f>E4/D4</f>
        <v>2.2248432367871005</v>
      </c>
      <c r="H6" s="27" t="s">
        <v>7</v>
      </c>
      <c r="I6" s="27"/>
      <c r="J6" s="6">
        <f>J4/A15</f>
        <v>42.6</v>
      </c>
      <c r="K6" s="6">
        <f>K4/J4</f>
        <v>1.5539906103286385</v>
      </c>
      <c r="L6" s="6">
        <f>L4/K4</f>
        <v>1.9395770392749245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43</v>
      </c>
      <c r="B14" s="25"/>
      <c r="C14">
        <v>1013</v>
      </c>
      <c r="D14" s="7">
        <v>3349</v>
      </c>
      <c r="E14" s="7">
        <v>7451</v>
      </c>
      <c r="I14">
        <v>1013</v>
      </c>
      <c r="J14">
        <v>651</v>
      </c>
      <c r="K14" s="7">
        <v>3349</v>
      </c>
      <c r="L14" s="8">
        <f>K14/I14</f>
        <v>3.3060217176702862</v>
      </c>
      <c r="M14" s="7">
        <v>7451</v>
      </c>
      <c r="N14" s="8">
        <f>M14/K14</f>
        <v>2.2248432367871005</v>
      </c>
      <c r="P14">
        <v>1278</v>
      </c>
      <c r="Q14">
        <v>1106</v>
      </c>
      <c r="R14" s="7">
        <v>1986</v>
      </c>
      <c r="S14" s="8">
        <f>R14/P14</f>
        <v>1.5539906103286385</v>
      </c>
      <c r="T14" s="7">
        <v>3852</v>
      </c>
      <c r="U14" s="8">
        <f>T14/R14</f>
        <v>1.9395770392749245</v>
      </c>
    </row>
    <row r="15" spans="1:21" x14ac:dyDescent="0.25">
      <c r="A15">
        <v>30</v>
      </c>
      <c r="B15" t="s">
        <v>46</v>
      </c>
      <c r="C15" s="8">
        <f>C14/A15</f>
        <v>33.766666666666666</v>
      </c>
      <c r="D15" s="8">
        <f>D14/C14</f>
        <v>3.3060217176702862</v>
      </c>
      <c r="E15" s="8">
        <f>E14/D14</f>
        <v>2.2248432367871005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8AE5-1FA3-4F4E-AE58-B5F8AFFAA395}">
  <dimension ref="A1:U24"/>
  <sheetViews>
    <sheetView zoomScale="120" zoomScaleNormal="120" workbookViewId="0">
      <selection activeCell="A3" sqref="A3:B3"/>
    </sheetView>
  </sheetViews>
  <sheetFormatPr baseColWidth="10" defaultRowHeight="15" x14ac:dyDescent="0.25"/>
  <cols>
    <col min="1" max="1" width="5" customWidth="1"/>
    <col min="2" max="2" width="4.42578125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42</v>
      </c>
      <c r="B3" s="25"/>
      <c r="C3" s="3">
        <v>1095</v>
      </c>
      <c r="D3" s="3">
        <v>3485</v>
      </c>
      <c r="E3" s="3">
        <v>8056</v>
      </c>
      <c r="H3" s="25" t="s">
        <v>42</v>
      </c>
      <c r="I3" s="25"/>
      <c r="J3" s="3">
        <v>1265</v>
      </c>
      <c r="K3" s="3">
        <v>2159</v>
      </c>
      <c r="L3" s="3">
        <v>3594</v>
      </c>
    </row>
    <row r="4" spans="1:21" x14ac:dyDescent="0.25">
      <c r="A4" s="27" t="s">
        <v>6</v>
      </c>
      <c r="B4" s="27"/>
      <c r="C4" s="4">
        <f>SUM(C3)</f>
        <v>1095</v>
      </c>
      <c r="D4" s="4">
        <f t="shared" ref="D4:E4" si="0">SUM(D3)</f>
        <v>3485</v>
      </c>
      <c r="E4" s="4">
        <f t="shared" si="0"/>
        <v>8056</v>
      </c>
      <c r="H4" s="27" t="s">
        <v>6</v>
      </c>
      <c r="I4" s="27"/>
      <c r="J4" s="4">
        <f>SUM(J3)</f>
        <v>1265</v>
      </c>
      <c r="K4" s="4">
        <f t="shared" ref="K4:L4" si="1">SUM(K3)</f>
        <v>2159</v>
      </c>
      <c r="L4" s="4">
        <f t="shared" si="1"/>
        <v>3594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35.322580645161288</v>
      </c>
      <c r="D6" s="6">
        <f>D4/C4</f>
        <v>3.182648401826484</v>
      </c>
      <c r="E6" s="6">
        <f>E4/D4</f>
        <v>2.3116212338593973</v>
      </c>
      <c r="H6" s="27" t="s">
        <v>7</v>
      </c>
      <c r="I6" s="27"/>
      <c r="J6" s="6">
        <f>J4/A15</f>
        <v>40.806451612903224</v>
      </c>
      <c r="K6" s="6">
        <f>K4/J4</f>
        <v>1.7067193675889327</v>
      </c>
      <c r="L6" s="6">
        <f>L4/K4</f>
        <v>1.6646595646132469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42</v>
      </c>
      <c r="B14" s="25"/>
      <c r="C14">
        <v>1095</v>
      </c>
      <c r="D14" s="7">
        <v>3485</v>
      </c>
      <c r="E14" s="7">
        <v>8056</v>
      </c>
      <c r="I14">
        <v>1095</v>
      </c>
      <c r="J14">
        <v>716</v>
      </c>
      <c r="K14" s="7">
        <v>3485</v>
      </c>
      <c r="L14" s="8">
        <f>K14/I14</f>
        <v>3.182648401826484</v>
      </c>
      <c r="M14" s="7">
        <v>8056</v>
      </c>
      <c r="N14" s="8">
        <f>M14/K14</f>
        <v>2.3116212338593973</v>
      </c>
      <c r="P14">
        <v>1265</v>
      </c>
      <c r="Q14">
        <v>1069</v>
      </c>
      <c r="R14" s="7">
        <v>2159</v>
      </c>
      <c r="S14" s="8">
        <f>R14/P14</f>
        <v>1.7067193675889327</v>
      </c>
      <c r="T14" s="7">
        <v>3594</v>
      </c>
      <c r="U14" s="8">
        <f>T14/R14</f>
        <v>1.6646595646132469</v>
      </c>
    </row>
    <row r="15" spans="1:21" x14ac:dyDescent="0.25">
      <c r="A15">
        <v>31</v>
      </c>
      <c r="B15" t="s">
        <v>46</v>
      </c>
      <c r="C15" s="8">
        <f>C14/A15</f>
        <v>35.322580645161288</v>
      </c>
      <c r="D15" s="8">
        <f>D14/C14</f>
        <v>3.182648401826484</v>
      </c>
      <c r="E15" s="8">
        <f>E14/D14</f>
        <v>2.3116212338593973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1438-8A6B-4C4F-B901-05BD246D4FDE}">
  <dimension ref="A1:U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4.42578125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41</v>
      </c>
      <c r="B3" s="25"/>
      <c r="C3" s="3">
        <v>1251</v>
      </c>
      <c r="D3" s="3">
        <v>4120</v>
      </c>
      <c r="E3" s="3">
        <v>11574</v>
      </c>
      <c r="H3" s="25" t="s">
        <v>41</v>
      </c>
      <c r="I3" s="25"/>
      <c r="J3" s="3">
        <v>2501</v>
      </c>
      <c r="K3" s="3">
        <v>4000</v>
      </c>
      <c r="L3" s="3">
        <v>5866</v>
      </c>
    </row>
    <row r="4" spans="1:21" x14ac:dyDescent="0.25">
      <c r="A4" s="27" t="s">
        <v>6</v>
      </c>
      <c r="B4" s="27"/>
      <c r="C4" s="4">
        <f>SUM(C3)</f>
        <v>1251</v>
      </c>
      <c r="D4" s="4">
        <f t="shared" ref="D4:E4" si="0">SUM(D3)</f>
        <v>4120</v>
      </c>
      <c r="E4" s="4">
        <f t="shared" si="0"/>
        <v>11574</v>
      </c>
      <c r="H4" s="27" t="s">
        <v>6</v>
      </c>
      <c r="I4" s="27"/>
      <c r="J4" s="4">
        <f>SUM(J3)</f>
        <v>2501</v>
      </c>
      <c r="K4" s="4">
        <f t="shared" ref="K4:L4" si="1">SUM(K3)</f>
        <v>4000</v>
      </c>
      <c r="L4" s="4">
        <f t="shared" si="1"/>
        <v>5866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40.354838709677416</v>
      </c>
      <c r="D6" s="6">
        <f>D4/C4</f>
        <v>3.2933653077537968</v>
      </c>
      <c r="E6" s="6">
        <f>E4/D4</f>
        <v>2.8092233009708738</v>
      </c>
      <c r="H6" s="27" t="s">
        <v>7</v>
      </c>
      <c r="I6" s="27"/>
      <c r="J6" s="6">
        <f>J4/A15</f>
        <v>80.677419354838705</v>
      </c>
      <c r="K6" s="6">
        <f>K4/J4</f>
        <v>1.599360255897641</v>
      </c>
      <c r="L6" s="6">
        <f>L4/K4</f>
        <v>1.4664999999999999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41</v>
      </c>
      <c r="B14" s="25"/>
      <c r="C14">
        <v>1251</v>
      </c>
      <c r="D14" s="7">
        <v>4120</v>
      </c>
      <c r="E14" s="7">
        <v>11574</v>
      </c>
      <c r="I14">
        <v>1251</v>
      </c>
      <c r="J14">
        <v>849</v>
      </c>
      <c r="K14" s="7">
        <v>4120</v>
      </c>
      <c r="L14" s="8">
        <f>K14/I14</f>
        <v>3.2933653077537968</v>
      </c>
      <c r="M14" s="7">
        <v>11574</v>
      </c>
      <c r="N14" s="8">
        <f>M14/K14</f>
        <v>2.8092233009708738</v>
      </c>
      <c r="P14">
        <v>2501</v>
      </c>
      <c r="Q14">
        <v>2302</v>
      </c>
      <c r="R14" s="7">
        <v>4000</v>
      </c>
      <c r="S14" s="8">
        <f>R14/P14</f>
        <v>1.599360255897641</v>
      </c>
      <c r="T14" s="7">
        <v>5866</v>
      </c>
      <c r="U14" s="8">
        <f>T14/R14</f>
        <v>1.4664999999999999</v>
      </c>
    </row>
    <row r="15" spans="1:21" x14ac:dyDescent="0.25">
      <c r="A15">
        <v>31</v>
      </c>
      <c r="B15" t="s">
        <v>46</v>
      </c>
      <c r="C15" s="8">
        <f>C14/A15</f>
        <v>40.354838709677416</v>
      </c>
      <c r="D15" s="8">
        <f>D14/C14</f>
        <v>3.2933653077537968</v>
      </c>
      <c r="E15" s="8">
        <f>E14/D14</f>
        <v>2.8092233009708738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75195-5895-4462-BAC5-3E56FF1E6A6A}">
  <dimension ref="A1:U24"/>
  <sheetViews>
    <sheetView zoomScale="120" zoomScaleNormal="120" workbookViewId="0">
      <selection activeCell="L3" sqref="L3"/>
    </sheetView>
  </sheetViews>
  <sheetFormatPr baseColWidth="10" defaultRowHeight="15" x14ac:dyDescent="0.25"/>
  <cols>
    <col min="1" max="1" width="5" customWidth="1"/>
    <col min="2" max="2" width="4.42578125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40</v>
      </c>
      <c r="B3" s="25"/>
      <c r="C3" s="3">
        <v>1357</v>
      </c>
      <c r="D3" s="3">
        <v>3774</v>
      </c>
      <c r="E3" s="3">
        <v>8652</v>
      </c>
      <c r="H3" s="25" t="s">
        <v>40</v>
      </c>
      <c r="I3" s="25"/>
      <c r="J3" s="3">
        <v>1264</v>
      </c>
      <c r="K3" s="3">
        <v>1888</v>
      </c>
      <c r="L3" s="3">
        <v>3139</v>
      </c>
    </row>
    <row r="4" spans="1:21" x14ac:dyDescent="0.25">
      <c r="A4" s="27" t="s">
        <v>6</v>
      </c>
      <c r="B4" s="27"/>
      <c r="C4" s="4">
        <f>SUM(C3)</f>
        <v>1357</v>
      </c>
      <c r="D4" s="4">
        <f t="shared" ref="D4:E4" si="0">SUM(D3)</f>
        <v>3774</v>
      </c>
      <c r="E4" s="4">
        <f t="shared" si="0"/>
        <v>8652</v>
      </c>
      <c r="H4" s="27" t="s">
        <v>6</v>
      </c>
      <c r="I4" s="27"/>
      <c r="J4" s="4">
        <f>SUM(J3)</f>
        <v>1264</v>
      </c>
      <c r="K4" s="4">
        <f t="shared" ref="K4:L4" si="1">SUM(K3)</f>
        <v>1888</v>
      </c>
      <c r="L4" s="4">
        <f t="shared" si="1"/>
        <v>3139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43.774193548387096</v>
      </c>
      <c r="D6" s="6">
        <f>D4/C4</f>
        <v>2.781134856300663</v>
      </c>
      <c r="E6" s="6">
        <f>E4/D4</f>
        <v>2.2925278219395868</v>
      </c>
      <c r="H6" s="27" t="s">
        <v>7</v>
      </c>
      <c r="I6" s="27"/>
      <c r="J6" s="6">
        <f>J4/A15</f>
        <v>40.774193548387096</v>
      </c>
      <c r="K6" s="6">
        <f>K4/J4</f>
        <v>1.4936708860759493</v>
      </c>
      <c r="L6" s="6">
        <f>L4/K4</f>
        <v>1.6626059322033899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40</v>
      </c>
      <c r="B14" s="25"/>
      <c r="C14">
        <v>1357</v>
      </c>
      <c r="D14" s="7">
        <v>3774</v>
      </c>
      <c r="E14" s="7">
        <v>8652</v>
      </c>
      <c r="I14">
        <v>1357</v>
      </c>
      <c r="J14">
        <v>917</v>
      </c>
      <c r="K14" s="7">
        <v>3774</v>
      </c>
      <c r="L14" s="8">
        <f>K14/I14</f>
        <v>2.781134856300663</v>
      </c>
      <c r="M14" s="7">
        <v>8652</v>
      </c>
      <c r="N14" s="8">
        <f>M14/K14</f>
        <v>2.2925278219395868</v>
      </c>
      <c r="P14">
        <v>1264</v>
      </c>
      <c r="Q14">
        <v>1148</v>
      </c>
      <c r="R14" s="7">
        <v>1888</v>
      </c>
      <c r="S14" s="8">
        <f>R14/P14</f>
        <v>1.4936708860759493</v>
      </c>
      <c r="T14" s="7">
        <v>3139</v>
      </c>
      <c r="U14" s="8">
        <f>T14/R14</f>
        <v>1.6626059322033899</v>
      </c>
    </row>
    <row r="15" spans="1:21" x14ac:dyDescent="0.25">
      <c r="A15">
        <v>31</v>
      </c>
      <c r="B15" t="s">
        <v>46</v>
      </c>
      <c r="C15" s="8">
        <f>C14/A15</f>
        <v>43.774193548387096</v>
      </c>
      <c r="D15" s="8">
        <f>D14/C14</f>
        <v>2.781134856300663</v>
      </c>
      <c r="E15" s="8">
        <f>E14/D14</f>
        <v>2.2925278219395868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4CDD-6ACD-4A5C-B03D-0F95AB4DD089}">
  <dimension ref="A1:U24"/>
  <sheetViews>
    <sheetView zoomScale="120" zoomScaleNormal="120" workbookViewId="0">
      <selection activeCell="I10" sqref="I10"/>
    </sheetView>
  </sheetViews>
  <sheetFormatPr baseColWidth="10" defaultRowHeight="15" x14ac:dyDescent="0.25"/>
  <cols>
    <col min="1" max="1" width="5" customWidth="1"/>
    <col min="2" max="2" width="4.42578125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A1" s="23" t="s">
        <v>0</v>
      </c>
      <c r="B1" s="23"/>
      <c r="C1" s="23"/>
      <c r="D1" s="23"/>
      <c r="E1" s="23"/>
      <c r="H1" s="23" t="s">
        <v>1</v>
      </c>
      <c r="I1" s="23"/>
      <c r="J1" s="23"/>
      <c r="K1" s="23"/>
      <c r="L1" s="23"/>
    </row>
    <row r="2" spans="1:21" ht="25.5" x14ac:dyDescent="0.25">
      <c r="A2" s="24" t="s">
        <v>2</v>
      </c>
      <c r="B2" s="24"/>
      <c r="C2" s="1" t="s">
        <v>3</v>
      </c>
      <c r="D2" s="1" t="s">
        <v>4</v>
      </c>
      <c r="E2" s="1" t="s">
        <v>5</v>
      </c>
      <c r="H2" s="24" t="s">
        <v>2</v>
      </c>
      <c r="I2" s="24"/>
      <c r="J2" s="1" t="s">
        <v>3</v>
      </c>
      <c r="K2" s="1" t="s">
        <v>4</v>
      </c>
      <c r="L2" s="1" t="s">
        <v>5</v>
      </c>
    </row>
    <row r="3" spans="1:21" x14ac:dyDescent="0.25">
      <c r="A3" s="25" t="s">
        <v>39</v>
      </c>
      <c r="B3" s="25"/>
      <c r="C3" s="3">
        <v>1971</v>
      </c>
      <c r="D3" s="3">
        <v>5297</v>
      </c>
      <c r="E3" s="3">
        <v>12306</v>
      </c>
      <c r="H3" s="25" t="s">
        <v>39</v>
      </c>
      <c r="I3" s="25"/>
      <c r="J3" s="3">
        <v>709</v>
      </c>
      <c r="K3" s="3">
        <v>1144</v>
      </c>
      <c r="L3" s="3">
        <v>2404</v>
      </c>
    </row>
    <row r="4" spans="1:21" x14ac:dyDescent="0.25">
      <c r="A4" s="27" t="s">
        <v>6</v>
      </c>
      <c r="B4" s="27"/>
      <c r="C4" s="4">
        <f>SUM(C3)</f>
        <v>1971</v>
      </c>
      <c r="D4" s="4">
        <f t="shared" ref="D4:E4" si="0">SUM(D3)</f>
        <v>5297</v>
      </c>
      <c r="E4" s="4">
        <f t="shared" si="0"/>
        <v>12306</v>
      </c>
      <c r="H4" s="27" t="s">
        <v>6</v>
      </c>
      <c r="I4" s="27"/>
      <c r="J4" s="4">
        <f>SUM(J3)</f>
        <v>709</v>
      </c>
      <c r="K4" s="4">
        <f t="shared" ref="K4:L4" si="1">SUM(K3)</f>
        <v>1144</v>
      </c>
      <c r="L4" s="4">
        <f t="shared" si="1"/>
        <v>2404</v>
      </c>
    </row>
    <row r="5" spans="1:21" ht="15.75" x14ac:dyDescent="0.25">
      <c r="A5" s="28"/>
      <c r="B5" s="28"/>
      <c r="C5" s="5"/>
      <c r="D5" s="5"/>
      <c r="E5" s="5"/>
      <c r="H5" s="28"/>
      <c r="I5" s="28"/>
      <c r="J5" s="5"/>
      <c r="K5" s="5"/>
      <c r="L5" s="5"/>
    </row>
    <row r="6" spans="1:21" x14ac:dyDescent="0.25">
      <c r="A6" s="27" t="s">
        <v>7</v>
      </c>
      <c r="B6" s="27"/>
      <c r="C6" s="6">
        <f>C15</f>
        <v>63.58064516129032</v>
      </c>
      <c r="D6" s="6">
        <f>D4/C4</f>
        <v>2.6874682902080163</v>
      </c>
      <c r="E6" s="6">
        <f>E4/D4</f>
        <v>2.3232018123466114</v>
      </c>
      <c r="H6" s="27" t="s">
        <v>7</v>
      </c>
      <c r="I6" s="27"/>
      <c r="J6" s="6">
        <f>J4/A15</f>
        <v>22.870967741935484</v>
      </c>
      <c r="K6" s="6">
        <f>K4/J4</f>
        <v>1.6135401974612129</v>
      </c>
      <c r="L6" s="6">
        <f>L4/K4</f>
        <v>2.1013986013986012</v>
      </c>
    </row>
    <row r="7" spans="1:21" ht="26.1" customHeight="1" x14ac:dyDescent="0.25">
      <c r="A7" s="5"/>
      <c r="B7" s="26" t="s">
        <v>8</v>
      </c>
      <c r="C7" s="26"/>
      <c r="D7" s="2" t="s">
        <v>9</v>
      </c>
      <c r="E7" s="2" t="s">
        <v>10</v>
      </c>
      <c r="H7" s="5"/>
      <c r="I7" s="26" t="s">
        <v>8</v>
      </c>
      <c r="J7" s="26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9" t="s">
        <v>12</v>
      </c>
      <c r="K13" t="s">
        <v>4</v>
      </c>
      <c r="L13" s="19" t="s">
        <v>13</v>
      </c>
      <c r="M13" s="19" t="s">
        <v>14</v>
      </c>
      <c r="N13" t="s">
        <v>15</v>
      </c>
      <c r="P13" t="s">
        <v>3</v>
      </c>
      <c r="Q13" s="19" t="s">
        <v>12</v>
      </c>
      <c r="R13" t="s">
        <v>4</v>
      </c>
      <c r="S13" s="19" t="s">
        <v>13</v>
      </c>
      <c r="T13" s="19" t="s">
        <v>14</v>
      </c>
      <c r="U13" t="s">
        <v>15</v>
      </c>
    </row>
    <row r="14" spans="1:21" x14ac:dyDescent="0.25">
      <c r="A14" s="25" t="s">
        <v>39</v>
      </c>
      <c r="B14" s="25"/>
      <c r="C14">
        <v>1971</v>
      </c>
      <c r="D14" s="7">
        <v>5297</v>
      </c>
      <c r="E14" s="7">
        <v>12306</v>
      </c>
      <c r="I14">
        <v>1971</v>
      </c>
      <c r="J14">
        <v>1673</v>
      </c>
      <c r="K14" s="7">
        <v>5297</v>
      </c>
      <c r="L14" s="8">
        <f>K14/I14</f>
        <v>2.6874682902080163</v>
      </c>
      <c r="M14" s="7">
        <v>12306</v>
      </c>
      <c r="N14" s="8">
        <f>M14/K14</f>
        <v>2.3232018123466114</v>
      </c>
      <c r="P14">
        <v>709</v>
      </c>
      <c r="Q14">
        <v>633</v>
      </c>
      <c r="R14" s="7">
        <v>1144</v>
      </c>
      <c r="S14" s="8">
        <f>R14/P14</f>
        <v>1.6135401974612129</v>
      </c>
      <c r="T14" s="7">
        <v>2404</v>
      </c>
      <c r="U14" s="8">
        <f>T14/R14</f>
        <v>2.1013986013986012</v>
      </c>
    </row>
    <row r="15" spans="1:21" x14ac:dyDescent="0.25">
      <c r="A15">
        <v>31</v>
      </c>
      <c r="B15" t="s">
        <v>46</v>
      </c>
      <c r="C15" s="8">
        <f>C14/A15</f>
        <v>63.58064516129032</v>
      </c>
      <c r="D15" s="8">
        <f>D14/C14</f>
        <v>2.6874682902080163</v>
      </c>
      <c r="E15" s="8">
        <f>E14/D14</f>
        <v>2.3232018123466114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24-Diciembre</vt:lpstr>
      <vt:lpstr>24-Noviembre</vt:lpstr>
      <vt:lpstr>24-Octubre</vt:lpstr>
      <vt:lpstr>24-Jul-Ago-Sep</vt:lpstr>
      <vt:lpstr>24-Septiembre</vt:lpstr>
      <vt:lpstr>24-Agosto</vt:lpstr>
      <vt:lpstr>24-Julio</vt:lpstr>
      <vt:lpstr>24-Junio</vt:lpstr>
      <vt:lpstr>24-Mayo</vt:lpstr>
      <vt:lpstr>24-Abril</vt:lpstr>
      <vt:lpstr>24-Marzo</vt:lpstr>
      <vt:lpstr>24-Ene</vt:lpstr>
      <vt:lpstr>24-Feb</vt:lpstr>
      <vt:lpstr>24-Jul</vt:lpstr>
      <vt:lpstr>24-Ago</vt:lpstr>
      <vt:lpstr>24-Sep</vt:lpstr>
      <vt:lpstr>24-Oct</vt:lpstr>
      <vt:lpstr>24-Nov</vt:lpstr>
      <vt:lpstr>24-Dic</vt:lpstr>
      <vt:lpstr>Acumulado24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Ulloa</dc:creator>
  <cp:lastModifiedBy>Guadalupe Alejandra Cisneros Franco</cp:lastModifiedBy>
  <cp:lastPrinted>2025-01-06T17:21:36Z</cp:lastPrinted>
  <dcterms:created xsi:type="dcterms:W3CDTF">2023-02-14T16:21:19Z</dcterms:created>
  <dcterms:modified xsi:type="dcterms:W3CDTF">2025-01-06T17:23:02Z</dcterms:modified>
</cp:coreProperties>
</file>