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ses1805182e5-my.sharepoint.com/personal/francisco_ulloa_sesaj_org/Documents/SEAJAL/98.Paginaweb/"/>
    </mc:Choice>
  </mc:AlternateContent>
  <xr:revisionPtr revIDLastSave="168" documentId="13_ncr:1_{D90E0379-74C5-47CA-8BC0-CE5487FD8B06}" xr6:coauthVersionLast="47" xr6:coauthVersionMax="47" xr10:uidLastSave="{FFC1FD91-949B-4A6A-AAD0-21E3287F6572}"/>
  <bookViews>
    <workbookView xWindow="19090" yWindow="-3920" windowWidth="38620" windowHeight="21100" firstSheet="5" activeTab="12" xr2:uid="{B6AF7E0B-E07F-4A9E-B628-48CE0FF111D5}"/>
  </bookViews>
  <sheets>
    <sheet name="23-Ene" sheetId="1" r:id="rId1"/>
    <sheet name="23-Feb" sheetId="2" r:id="rId2"/>
    <sheet name="23-Mar" sheetId="4" r:id="rId3"/>
    <sheet name="23-Abr" sheetId="5" r:id="rId4"/>
    <sheet name="23-May" sheetId="6" r:id="rId5"/>
    <sheet name="23-Jun" sheetId="7" r:id="rId6"/>
    <sheet name="23-Jul" sheetId="8" r:id="rId7"/>
    <sheet name="23-Ago" sheetId="9" r:id="rId8"/>
    <sheet name="23-Sep" sheetId="10" r:id="rId9"/>
    <sheet name="23-Oct" sheetId="11" r:id="rId10"/>
    <sheet name="23-Nov" sheetId="12" r:id="rId11"/>
    <sheet name="23-Dic" sheetId="13" r:id="rId12"/>
    <sheet name="Acumulado23" sheetId="3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9" l="1"/>
  <c r="U15" i="9"/>
  <c r="S15" i="9"/>
  <c r="N15" i="9"/>
  <c r="L15" i="9"/>
  <c r="N14" i="8"/>
  <c r="L14" i="8"/>
  <c r="K6" i="8"/>
  <c r="K3" i="8"/>
  <c r="L3" i="8"/>
  <c r="M3" i="8"/>
  <c r="K4" i="8"/>
  <c r="L4" i="8"/>
  <c r="M4" i="8"/>
  <c r="M6" i="8" s="1"/>
  <c r="L6" i="8"/>
  <c r="N19" i="7"/>
  <c r="L19" i="7"/>
  <c r="U19" i="7"/>
  <c r="S19" i="7"/>
  <c r="P3" i="7"/>
  <c r="P4" i="7" s="1"/>
  <c r="N19" i="6"/>
  <c r="L19" i="6"/>
  <c r="U19" i="6"/>
  <c r="S19" i="6"/>
  <c r="N13" i="6"/>
  <c r="L13" i="6"/>
  <c r="U19" i="5"/>
  <c r="S19" i="5"/>
  <c r="N19" i="5"/>
  <c r="L19" i="5"/>
  <c r="N13" i="5"/>
  <c r="L13" i="5"/>
  <c r="N13" i="4"/>
  <c r="L13" i="4"/>
  <c r="N19" i="4"/>
  <c r="L19" i="4"/>
  <c r="U19" i="4"/>
  <c r="S19" i="4"/>
  <c r="L14" i="3" a="1"/>
  <c r="L14" i="3" s="1"/>
  <c r="L13" i="3" a="1"/>
  <c r="L13" i="3" s="1"/>
  <c r="L12" i="3" a="1"/>
  <c r="L12" i="3" s="1"/>
  <c r="L11" i="3" a="1"/>
  <c r="L11" i="3" s="1"/>
  <c r="G14" i="3" a="1"/>
  <c r="G14" i="3" s="1"/>
  <c r="G13" i="3" a="1"/>
  <c r="G13" i="3" s="1"/>
  <c r="G12" i="3" a="1"/>
  <c r="G12" i="3" s="1"/>
  <c r="G11" i="3" a="1"/>
  <c r="G11" i="3" s="1"/>
  <c r="E19" i="13"/>
  <c r="E20" i="13" s="1"/>
  <c r="D19" i="13"/>
  <c r="D20" i="13" s="1"/>
  <c r="C19" i="13"/>
  <c r="C20" i="13" s="1"/>
  <c r="I6" i="13" s="1"/>
  <c r="E14" i="13"/>
  <c r="E6" i="13" s="1"/>
  <c r="D14" i="13"/>
  <c r="D6" i="13" s="1"/>
  <c r="E13" i="13"/>
  <c r="D13" i="13"/>
  <c r="C13" i="13"/>
  <c r="C14" i="13" s="1"/>
  <c r="C6" i="13" s="1"/>
  <c r="P4" i="13"/>
  <c r="P6" i="13" s="1"/>
  <c r="R3" i="13"/>
  <c r="R4" i="13" s="1"/>
  <c r="R6" i="13" s="1"/>
  <c r="Q3" i="13"/>
  <c r="Q4" i="13" s="1"/>
  <c r="Q6" i="13" s="1"/>
  <c r="P3" i="13"/>
  <c r="K3" i="13"/>
  <c r="K4" i="13" s="1"/>
  <c r="K6" i="13" s="1"/>
  <c r="J3" i="13"/>
  <c r="J4" i="13" s="1"/>
  <c r="I3" i="13"/>
  <c r="I4" i="13" s="1"/>
  <c r="E3" i="13"/>
  <c r="E4" i="13" s="1"/>
  <c r="D3" i="13"/>
  <c r="D4" i="13" s="1"/>
  <c r="C3" i="13"/>
  <c r="C4" i="13" s="1"/>
  <c r="E19" i="12"/>
  <c r="E20" i="12" s="1"/>
  <c r="D19" i="12"/>
  <c r="D20" i="12" s="1"/>
  <c r="C19" i="12"/>
  <c r="C20" i="12" s="1"/>
  <c r="I6" i="12" s="1"/>
  <c r="E14" i="12"/>
  <c r="E6" i="12" s="1"/>
  <c r="D14" i="12"/>
  <c r="D6" i="12" s="1"/>
  <c r="E13" i="12"/>
  <c r="D13" i="12"/>
  <c r="C13" i="12"/>
  <c r="C14" i="12" s="1"/>
  <c r="C6" i="12" s="1"/>
  <c r="P4" i="12"/>
  <c r="P6" i="12" s="1"/>
  <c r="R3" i="12"/>
  <c r="R4" i="12" s="1"/>
  <c r="Q3" i="12"/>
  <c r="Q4" i="12" s="1"/>
  <c r="Q6" i="12" s="1"/>
  <c r="P3" i="12"/>
  <c r="K3" i="12"/>
  <c r="K4" i="12" s="1"/>
  <c r="K6" i="12" s="1"/>
  <c r="J3" i="12"/>
  <c r="J4" i="12" s="1"/>
  <c r="I3" i="12"/>
  <c r="I4" i="12" s="1"/>
  <c r="E3" i="12"/>
  <c r="E4" i="12" s="1"/>
  <c r="D3" i="12"/>
  <c r="D4" i="12" s="1"/>
  <c r="C3" i="12"/>
  <c r="C4" i="12" s="1"/>
  <c r="E19" i="11"/>
  <c r="E20" i="11" s="1"/>
  <c r="D19" i="11"/>
  <c r="D20" i="11" s="1"/>
  <c r="C19" i="11"/>
  <c r="C20" i="11" s="1"/>
  <c r="I6" i="11" s="1"/>
  <c r="E14" i="11"/>
  <c r="E6" i="11" s="1"/>
  <c r="D14" i="11"/>
  <c r="D6" i="11" s="1"/>
  <c r="E13" i="11"/>
  <c r="D13" i="11"/>
  <c r="C13" i="11"/>
  <c r="C14" i="11" s="1"/>
  <c r="C6" i="11" s="1"/>
  <c r="R4" i="11"/>
  <c r="P4" i="11"/>
  <c r="P6" i="11" s="1"/>
  <c r="C4" i="11"/>
  <c r="R3" i="11"/>
  <c r="Q3" i="11"/>
  <c r="Q4" i="11" s="1"/>
  <c r="Q6" i="11" s="1"/>
  <c r="P3" i="11"/>
  <c r="K3" i="11"/>
  <c r="K4" i="11" s="1"/>
  <c r="J3" i="11"/>
  <c r="J4" i="11" s="1"/>
  <c r="E3" i="11"/>
  <c r="E4" i="11" s="1"/>
  <c r="D3" i="11"/>
  <c r="D4" i="11" s="1"/>
  <c r="C3" i="11"/>
  <c r="E19" i="10"/>
  <c r="E20" i="10" s="1"/>
  <c r="D19" i="10"/>
  <c r="D20" i="10" s="1"/>
  <c r="C19" i="10"/>
  <c r="C20" i="10" s="1"/>
  <c r="I6" i="10" s="1"/>
  <c r="E14" i="10"/>
  <c r="E6" i="10" s="1"/>
  <c r="D14" i="10"/>
  <c r="D6" i="10" s="1"/>
  <c r="E13" i="10"/>
  <c r="D13" i="10"/>
  <c r="C13" i="10"/>
  <c r="C14" i="10" s="1"/>
  <c r="C6" i="10" s="1"/>
  <c r="R4" i="10"/>
  <c r="P4" i="10"/>
  <c r="P6" i="10" s="1"/>
  <c r="C4" i="10"/>
  <c r="R3" i="10"/>
  <c r="Q3" i="10"/>
  <c r="Q4" i="10" s="1"/>
  <c r="Q6" i="10" s="1"/>
  <c r="P3" i="10"/>
  <c r="K3" i="10"/>
  <c r="K4" i="10" s="1"/>
  <c r="J3" i="10"/>
  <c r="J4" i="10" s="1"/>
  <c r="E3" i="10"/>
  <c r="E4" i="10" s="1"/>
  <c r="D3" i="10"/>
  <c r="D4" i="10" s="1"/>
  <c r="C3" i="10"/>
  <c r="E15" i="9"/>
  <c r="D15" i="9"/>
  <c r="E3" i="9" s="1"/>
  <c r="E4" i="9" s="1"/>
  <c r="C15" i="9"/>
  <c r="M3" i="9"/>
  <c r="M4" i="9" s="1"/>
  <c r="L3" i="9"/>
  <c r="L4" i="9" s="1"/>
  <c r="K3" i="9"/>
  <c r="K4" i="9" s="1"/>
  <c r="E14" i="8"/>
  <c r="D14" i="8"/>
  <c r="C14" i="8"/>
  <c r="E19" i="7"/>
  <c r="D19" i="7"/>
  <c r="C19" i="7"/>
  <c r="C20" i="7" s="1"/>
  <c r="I6" i="7" s="1"/>
  <c r="E14" i="7"/>
  <c r="E6" i="7" s="1"/>
  <c r="D14" i="7"/>
  <c r="D6" i="7" s="1"/>
  <c r="E13" i="7"/>
  <c r="D13" i="7"/>
  <c r="C13" i="7"/>
  <c r="C14" i="7" s="1"/>
  <c r="C6" i="7" s="1"/>
  <c r="E4" i="7"/>
  <c r="C4" i="7"/>
  <c r="R3" i="7"/>
  <c r="R4" i="7" s="1"/>
  <c r="Q3" i="7"/>
  <c r="Q4" i="7" s="1"/>
  <c r="E3" i="7"/>
  <c r="D3" i="7"/>
  <c r="D4" i="7" s="1"/>
  <c r="C3" i="7"/>
  <c r="E19" i="6"/>
  <c r="D19" i="6"/>
  <c r="C19" i="6"/>
  <c r="C20" i="6" s="1"/>
  <c r="I6" i="6" s="1"/>
  <c r="E13" i="6"/>
  <c r="D13" i="6"/>
  <c r="D3" i="6" s="1"/>
  <c r="D4" i="6" s="1"/>
  <c r="C13" i="6"/>
  <c r="C14" i="6" s="1"/>
  <c r="C6" i="6" s="1"/>
  <c r="R4" i="6"/>
  <c r="R3" i="6"/>
  <c r="Q3" i="6"/>
  <c r="Q4" i="6" s="1"/>
  <c r="P3" i="6"/>
  <c r="P4" i="6" s="1"/>
  <c r="P6" i="6" s="1"/>
  <c r="K3" i="6"/>
  <c r="K4" i="6" s="1"/>
  <c r="J3" i="6"/>
  <c r="J4" i="6" s="1"/>
  <c r="E3" i="6"/>
  <c r="E4" i="6" s="1"/>
  <c r="L3" i="3" a="1"/>
  <c r="L3" i="3" s="1"/>
  <c r="G3" i="3" a="1"/>
  <c r="G3" i="3" s="1"/>
  <c r="E19" i="5"/>
  <c r="D19" i="5"/>
  <c r="C19" i="5"/>
  <c r="C20" i="5" s="1"/>
  <c r="I6" i="5" s="1"/>
  <c r="E14" i="5"/>
  <c r="E6" i="5" s="1"/>
  <c r="E13" i="5"/>
  <c r="E3" i="5" s="1"/>
  <c r="E4" i="5" s="1"/>
  <c r="D13" i="5"/>
  <c r="D3" i="5" s="1"/>
  <c r="D4" i="5" s="1"/>
  <c r="C13" i="5"/>
  <c r="C14" i="5" s="1"/>
  <c r="C6" i="5" s="1"/>
  <c r="P4" i="5"/>
  <c r="P6" i="5" s="1"/>
  <c r="R3" i="5"/>
  <c r="R4" i="5" s="1"/>
  <c r="Q3" i="5"/>
  <c r="Q4" i="5" s="1"/>
  <c r="P3" i="5"/>
  <c r="J3" i="5"/>
  <c r="J4" i="5" s="1"/>
  <c r="E19" i="4"/>
  <c r="D19" i="4"/>
  <c r="C19" i="4"/>
  <c r="I3" i="4" s="1"/>
  <c r="I4" i="4" s="1"/>
  <c r="E13" i="4"/>
  <c r="D13" i="4"/>
  <c r="D3" i="4" s="1"/>
  <c r="D4" i="4" s="1"/>
  <c r="C13" i="4"/>
  <c r="C14" i="4" s="1"/>
  <c r="C6" i="4" s="1"/>
  <c r="Q4" i="4"/>
  <c r="R3" i="4"/>
  <c r="R4" i="4" s="1"/>
  <c r="Q3" i="4"/>
  <c r="P3" i="4"/>
  <c r="P4" i="4" s="1"/>
  <c r="P6" i="4" s="1"/>
  <c r="B3" i="3" a="1"/>
  <c r="B3" i="3" s="1"/>
  <c r="E19" i="2"/>
  <c r="K3" i="2" s="1"/>
  <c r="K4" i="2" s="1"/>
  <c r="D19" i="2"/>
  <c r="C19" i="2"/>
  <c r="C20" i="2" s="1"/>
  <c r="I6" i="2" s="1"/>
  <c r="D14" i="2"/>
  <c r="D6" i="2" s="1"/>
  <c r="E13" i="2"/>
  <c r="D13" i="2"/>
  <c r="C13" i="2"/>
  <c r="C14" i="2" s="1"/>
  <c r="C6" i="2" s="1"/>
  <c r="R3" i="2"/>
  <c r="R4" i="2" s="1"/>
  <c r="Q3" i="2"/>
  <c r="Q4" i="2" s="1"/>
  <c r="P3" i="2"/>
  <c r="P4" i="2" s="1"/>
  <c r="P6" i="2" s="1"/>
  <c r="E3" i="2"/>
  <c r="E4" i="2" s="1"/>
  <c r="D3" i="2"/>
  <c r="D4" i="2" s="1"/>
  <c r="C16" i="9" l="1"/>
  <c r="D6" i="9" s="1"/>
  <c r="E16" i="9"/>
  <c r="F3" i="9"/>
  <c r="F4" i="9" s="1"/>
  <c r="M6" i="9"/>
  <c r="L10" i="3" a="1"/>
  <c r="L10" i="3" s="1"/>
  <c r="L6" i="9"/>
  <c r="D16" i="9"/>
  <c r="D3" i="9"/>
  <c r="D4" i="9" s="1"/>
  <c r="G10" i="3" s="1" a="1"/>
  <c r="G10" i="3" s="1"/>
  <c r="C15" i="8"/>
  <c r="D6" i="8" s="1"/>
  <c r="E15" i="8"/>
  <c r="L9" i="3" a="1"/>
  <c r="L9" i="3" s="1"/>
  <c r="D15" i="8"/>
  <c r="E20" i="7"/>
  <c r="D20" i="7"/>
  <c r="P6" i="7"/>
  <c r="L8" i="3" a="1"/>
  <c r="L8" i="3" s="1"/>
  <c r="Q6" i="7"/>
  <c r="K6" i="6"/>
  <c r="E20" i="6"/>
  <c r="D20" i="6"/>
  <c r="Q6" i="6"/>
  <c r="L7" i="3" a="1"/>
  <c r="L7" i="3" s="1"/>
  <c r="E14" i="6"/>
  <c r="E6" i="6" s="1"/>
  <c r="C3" i="6"/>
  <c r="C4" i="6" s="1"/>
  <c r="B7" i="3" s="1" a="1"/>
  <c r="B7" i="3" s="1"/>
  <c r="D14" i="6"/>
  <c r="D6" i="6" s="1"/>
  <c r="Q6" i="5"/>
  <c r="L6" i="3" a="1"/>
  <c r="L6" i="3" s="1"/>
  <c r="E20" i="5"/>
  <c r="I3" i="5"/>
  <c r="I4" i="5" s="1"/>
  <c r="D20" i="5"/>
  <c r="E14" i="4"/>
  <c r="E6" i="4" s="1"/>
  <c r="C3" i="4"/>
  <c r="C4" i="4" s="1"/>
  <c r="E3" i="4"/>
  <c r="E20" i="4"/>
  <c r="D20" i="4"/>
  <c r="R6" i="4"/>
  <c r="L5" i="3" a="1"/>
  <c r="L5" i="3" s="1"/>
  <c r="Q6" i="4"/>
  <c r="L4" i="3" a="1"/>
  <c r="L4" i="3" s="1"/>
  <c r="R6" i="2"/>
  <c r="C3" i="2"/>
  <c r="E14" i="2"/>
  <c r="E6" i="2" s="1"/>
  <c r="E20" i="2"/>
  <c r="J3" i="2"/>
  <c r="J4" i="2" s="1"/>
  <c r="K6" i="2" s="1"/>
  <c r="I3" i="2"/>
  <c r="I4" i="2" s="1"/>
  <c r="G4" i="3" s="1" a="1"/>
  <c r="G4" i="3" s="1"/>
  <c r="J6" i="13"/>
  <c r="J6" i="12"/>
  <c r="R6" i="12"/>
  <c r="K6" i="11"/>
  <c r="R6" i="11"/>
  <c r="I3" i="11"/>
  <c r="I4" i="11" s="1"/>
  <c r="J6" i="11" s="1"/>
  <c r="K6" i="10"/>
  <c r="R6" i="10"/>
  <c r="I3" i="10"/>
  <c r="I4" i="10" s="1"/>
  <c r="J6" i="10" s="1"/>
  <c r="F6" i="9"/>
  <c r="D3" i="8"/>
  <c r="D4" i="8" s="1"/>
  <c r="E3" i="8"/>
  <c r="E4" i="8" s="1"/>
  <c r="F3" i="8"/>
  <c r="F4" i="8" s="1"/>
  <c r="R6" i="7"/>
  <c r="I3" i="7"/>
  <c r="I4" i="7" s="1"/>
  <c r="J3" i="7"/>
  <c r="J4" i="7" s="1"/>
  <c r="K3" i="7"/>
  <c r="K4" i="7" s="1"/>
  <c r="R6" i="6"/>
  <c r="I3" i="6"/>
  <c r="I4" i="6" s="1"/>
  <c r="R6" i="5"/>
  <c r="D14" i="5"/>
  <c r="D6" i="5" s="1"/>
  <c r="C3" i="5"/>
  <c r="C4" i="5" s="1"/>
  <c r="B6" i="3" s="1" a="1"/>
  <c r="B6" i="3" s="1"/>
  <c r="K3" i="5"/>
  <c r="K4" i="5" s="1"/>
  <c r="K6" i="5" s="1"/>
  <c r="D14" i="4"/>
  <c r="D6" i="4" s="1"/>
  <c r="J3" i="4"/>
  <c r="J4" i="4" s="1"/>
  <c r="C20" i="4"/>
  <c r="I6" i="4" s="1"/>
  <c r="K3" i="4"/>
  <c r="K4" i="4" s="1"/>
  <c r="J6" i="2"/>
  <c r="Q6" i="2"/>
  <c r="D20" i="2"/>
  <c r="E6" i="9" l="1"/>
  <c r="G9" i="3" a="1"/>
  <c r="G9" i="3" s="1"/>
  <c r="E6" i="8"/>
  <c r="G8" i="3" a="1"/>
  <c r="G8" i="3" s="1"/>
  <c r="K6" i="7"/>
  <c r="J6" i="7"/>
  <c r="J6" i="6"/>
  <c r="G7" i="3" a="1"/>
  <c r="G7" i="3" s="1"/>
  <c r="L15" i="3"/>
  <c r="L17" i="3" s="1"/>
  <c r="G6" i="3" a="1"/>
  <c r="G6" i="3" s="1"/>
  <c r="J6" i="5"/>
  <c r="E4" i="4"/>
  <c r="B5" i="3" a="1"/>
  <c r="B5" i="3" s="1"/>
  <c r="K6" i="4"/>
  <c r="J6" i="4"/>
  <c r="G5" i="3" a="1"/>
  <c r="G5" i="3" s="1"/>
  <c r="M15" i="3"/>
  <c r="N15" i="3"/>
  <c r="C4" i="2"/>
  <c r="B4" i="3" a="1"/>
  <c r="F6" i="8"/>
  <c r="M17" i="3" l="1"/>
  <c r="N17" i="3"/>
  <c r="G15" i="3"/>
  <c r="G17" i="3" s="1"/>
  <c r="H15" i="3"/>
  <c r="I15" i="3"/>
  <c r="B4" i="3"/>
  <c r="B15" i="3" s="1"/>
  <c r="B17" i="3" s="1"/>
  <c r="C15" i="3"/>
  <c r="D15" i="3"/>
  <c r="C3" i="1"/>
  <c r="D3" i="1"/>
  <c r="E3" i="1"/>
  <c r="I3" i="1"/>
  <c r="J3" i="1"/>
  <c r="K3" i="1"/>
  <c r="P3" i="1"/>
  <c r="Q3" i="1"/>
  <c r="Q4" i="1" s="1"/>
  <c r="R3" i="1"/>
  <c r="C4" i="1"/>
  <c r="D4" i="1"/>
  <c r="E4" i="1"/>
  <c r="I4" i="1"/>
  <c r="J4" i="1"/>
  <c r="K4" i="1"/>
  <c r="P4" i="1"/>
  <c r="P6" i="1" s="1"/>
  <c r="R4" i="1"/>
  <c r="C6" i="1"/>
  <c r="D6" i="1"/>
  <c r="E6" i="1"/>
  <c r="I6" i="1"/>
  <c r="J6" i="1"/>
  <c r="K6" i="1"/>
  <c r="C13" i="1"/>
  <c r="D13" i="1"/>
  <c r="E13" i="1"/>
  <c r="L13" i="1"/>
  <c r="N13" i="1"/>
  <c r="C14" i="1"/>
  <c r="D14" i="1"/>
  <c r="E14" i="1"/>
  <c r="C19" i="1"/>
  <c r="D19" i="1"/>
  <c r="E19" i="1"/>
  <c r="L19" i="1"/>
  <c r="N19" i="1"/>
  <c r="S19" i="1"/>
  <c r="U19" i="1"/>
  <c r="C20" i="1"/>
  <c r="D20" i="1"/>
  <c r="E20" i="1"/>
  <c r="I17" i="3" l="1"/>
  <c r="H17" i="3"/>
  <c r="D17" i="3"/>
  <c r="C17" i="3"/>
  <c r="Q6" i="1"/>
  <c r="R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<sst xmlns="http://schemas.openxmlformats.org/spreadsheetml/2006/main" count="992" uniqueCount="56">
  <si>
    <t>SESAJ.ORG</t>
  </si>
  <si>
    <t>SEAJAL.ORG</t>
  </si>
  <si>
    <t>CPS.SEAJAL.ORG</t>
  </si>
  <si>
    <t>Mes</t>
  </si>
  <si>
    <t>Usuarios</t>
  </si>
  <si>
    <t>Sesiones</t>
  </si>
  <si>
    <t>Páginas visitadas</t>
  </si>
  <si>
    <t>Total</t>
  </si>
  <si>
    <t>Promedio</t>
  </si>
  <si>
    <t>Usuarios / día</t>
  </si>
  <si>
    <t>Sesiones / Usuario</t>
  </si>
  <si>
    <t>Páginas / Sesión</t>
  </si>
  <si>
    <t>Fuente: Datos obtenidos a través del servicio de Google Analytics</t>
  </si>
  <si>
    <t>Google Analytics SESAJ</t>
  </si>
  <si>
    <t>SESAJ</t>
  </si>
  <si>
    <t>Usuarios nuevos</t>
  </si>
  <si>
    <t>Sesiones por usuario</t>
  </si>
  <si>
    <t>Visitas a páginas</t>
  </si>
  <si>
    <t>Páginas x sesión</t>
  </si>
  <si>
    <t>días</t>
  </si>
  <si>
    <t>Google Analytics SEAJAL</t>
  </si>
  <si>
    <t>Google Analytics CPS.SEAJAL</t>
  </si>
  <si>
    <t>SEAJAL</t>
  </si>
  <si>
    <t>Metodología</t>
  </si>
  <si>
    <t>Usuarios:</t>
  </si>
  <si>
    <t>Adquisición &gt; Adquisición de Tráfico &gt; Usuarios</t>
  </si>
  <si>
    <t>Usuarios nuevos:</t>
  </si>
  <si>
    <t>Adquisición &gt; Adquisición de usuarios &gt; Usuarios nuevos</t>
  </si>
  <si>
    <t>Sesiones:</t>
  </si>
  <si>
    <t>Adquisición &gt; Adquisición de tráfico &gt; Sesiones</t>
  </si>
  <si>
    <t>Sesiones por usuario:</t>
  </si>
  <si>
    <t>Sesiones / Usuarios</t>
  </si>
  <si>
    <t>Visitas a páginas:</t>
  </si>
  <si>
    <t>Intereacción &gt; Nombre del Evento &gt; page_view</t>
  </si>
  <si>
    <t>Páginas por sesión:</t>
  </si>
  <si>
    <t>Visitas a Páginas / Sesiones</t>
  </si>
  <si>
    <t>Enero</t>
  </si>
  <si>
    <t>Febrero</t>
  </si>
  <si>
    <t>Noviembre</t>
  </si>
  <si>
    <t xml:space="preserve">Marzo </t>
  </si>
  <si>
    <t>Diciembre</t>
  </si>
  <si>
    <t>Abril</t>
  </si>
  <si>
    <t>Mayo</t>
  </si>
  <si>
    <t>Junio</t>
  </si>
  <si>
    <t>Julio</t>
  </si>
  <si>
    <t>Agosto</t>
  </si>
  <si>
    <t>Septiembre</t>
  </si>
  <si>
    <t>Octubre</t>
  </si>
  <si>
    <t>Marzo</t>
  </si>
  <si>
    <t>ND</t>
  </si>
  <si>
    <t>1 de jun 23 fue presentado el nuevo portal SEAJAL</t>
  </si>
  <si>
    <t>SESAJ.ORG*</t>
  </si>
  <si>
    <t>* SESAJ dejó de operar a partir del 1ero de junio</t>
  </si>
  <si>
    <t>SEAJAL.ORG**</t>
  </si>
  <si>
    <t>** Nuevo portal SEAJAL a partir del 1ero de junio</t>
  </si>
  <si>
    <t>dias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</si>
</sst>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2"/>
      <color theme="1"/>
      <name val="Cambria"/>
      <family val="1"/>
    </font>
    <font>
      <i/>
      <sz val="10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3" fontId="5" fillId="0" borderId="0" xfId="0" applyNumberFormat="1" applyFont="1" applyAlignment="1">
      <alignment horizontal="center" vertical="center" wrapText="1"/>
    </xf>
    <xf numFmtId="3" fontId="6" fillId="2" borderId="0" xfId="0" applyNumberFormat="1" applyFont="1" applyFill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2" fontId="6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2" fontId="0" fillId="0" borderId="0" xfId="0" applyNumberFormat="1"/>
    <xf numFmtId="0" fontId="1" fillId="0" borderId="0" xfId="0" applyFont="1"/>
    <xf numFmtId="3" fontId="5" fillId="0" borderId="0" xfId="0" applyNumberFormat="1" applyFont="1" applyAlignment="1">
      <alignment horizontal="right" vertical="center" wrapText="1"/>
    </xf>
    <xf numFmtId="0" fontId="2" fillId="0" borderId="0" xfId="0" applyFont="1" applyAlignment="1">
      <alignment horizontal="center"/>
    </xf>
    <xf numFmtId="0" fontId="4" fillId="0" borderId="0" xfId="0" applyFont="1" applyAlignment="1">
      <alignment horizontal="justify" vertical="center" wrapText="1"/>
    </xf>
    <xf numFmtId="0" fontId="3" fillId="3" borderId="0" xfId="0" applyFont="1" applyFill="1" applyAlignment="1">
      <alignment horizontal="justify" vertical="center" wrapText="1"/>
    </xf>
    <xf numFmtId="0" fontId="3" fillId="3" borderId="0" xfId="0" applyFont="1" applyFill="1" applyAlignment="1">
      <alignment horizontal="center" vertical="center" wrapText="1"/>
    </xf>
    <xf numFmtId="0" fontId="4" fillId="4" borderId="0" xfId="0" applyFont="1" applyFill="1" applyAlignment="1">
      <alignment horizontal="justify" vertical="center" wrapText="1"/>
    </xf>
    <xf numFmtId="3" fontId="5" fillId="4" borderId="0" xfId="0" applyNumberFormat="1" applyFont="1" applyFill="1" applyAlignment="1">
      <alignment horizontal="center" vertical="center" wrapText="1"/>
    </xf>
    <xf numFmtId="0" fontId="5" fillId="4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horizontal="justify" vertical="center" wrapText="1"/>
    </xf>
    <xf numFmtId="3" fontId="6" fillId="3" borderId="0" xfId="0" applyNumberFormat="1" applyFont="1" applyFill="1" applyAlignment="1">
      <alignment horizontal="center" vertical="center" wrapText="1"/>
    </xf>
    <xf numFmtId="2" fontId="6" fillId="3" borderId="0" xfId="0" applyNumberFormat="1" applyFont="1" applyFill="1" applyAlignment="1">
      <alignment horizontal="center" vertical="center" wrapText="1"/>
    </xf>
    <xf numFmtId="0" fontId="8" fillId="0" borderId="0" xfId="0" applyFont="1"/>
    <xf numFmtId="0" fontId="9" fillId="0" borderId="0" xfId="0" applyFont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2" borderId="0" xfId="0" applyFont="1" applyFill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0" fontId="6" fillId="2" borderId="0" xfId="0" applyFont="1" applyFill="1" applyAlignment="1">
      <alignment horizontal="justify" vertical="center" wrapText="1"/>
    </xf>
    <xf numFmtId="0" fontId="7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5D15A3-D22B-489A-818B-0DE3FE0F09F2}">
  <sheetPr codeName="Hoja2"/>
  <dimension ref="A1:U29"/>
  <sheetViews>
    <sheetView zoomScale="120" zoomScaleNormal="120" workbookViewId="0">
      <selection activeCell="G36" sqref="G36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36</v>
      </c>
      <c r="B3" s="26"/>
      <c r="C3" s="3">
        <f>C13</f>
        <v>1391</v>
      </c>
      <c r="D3" s="3">
        <f>D13</f>
        <v>2023</v>
      </c>
      <c r="E3" s="3">
        <f>E13</f>
        <v>6278</v>
      </c>
      <c r="G3" s="26" t="s">
        <v>36</v>
      </c>
      <c r="H3" s="26"/>
      <c r="I3" s="3">
        <f>C19</f>
        <v>455</v>
      </c>
      <c r="J3" s="3">
        <f t="shared" ref="J3:K3" si="0">D19</f>
        <v>897</v>
      </c>
      <c r="K3" s="3">
        <f t="shared" si="0"/>
        <v>1116</v>
      </c>
      <c r="N3" s="26" t="s">
        <v>36</v>
      </c>
      <c r="O3" s="26"/>
      <c r="P3" s="3">
        <f>P19</f>
        <v>715</v>
      </c>
      <c r="Q3" s="3">
        <f>R19</f>
        <v>1362</v>
      </c>
      <c r="R3" s="3">
        <f>T19</f>
        <v>3146</v>
      </c>
    </row>
    <row r="4" spans="1:18" x14ac:dyDescent="0.35">
      <c r="A4" s="27" t="s">
        <v>7</v>
      </c>
      <c r="B4" s="27"/>
      <c r="C4" s="4">
        <f>SUM(C3:C3)</f>
        <v>1391</v>
      </c>
      <c r="D4" s="4">
        <f>SUM(D3:D3)</f>
        <v>2023</v>
      </c>
      <c r="E4" s="4">
        <f>SUM(E3:E3)</f>
        <v>6278</v>
      </c>
      <c r="G4" s="27" t="s">
        <v>7</v>
      </c>
      <c r="H4" s="27"/>
      <c r="I4" s="4">
        <f>SUM(I3)</f>
        <v>455</v>
      </c>
      <c r="J4" s="4">
        <f t="shared" ref="J4:K4" si="1">SUM(J3)</f>
        <v>897</v>
      </c>
      <c r="K4" s="4">
        <f t="shared" si="1"/>
        <v>1116</v>
      </c>
      <c r="N4" s="27" t="s">
        <v>7</v>
      </c>
      <c r="O4" s="27"/>
      <c r="P4" s="4">
        <f>SUM(P3)</f>
        <v>715</v>
      </c>
      <c r="Q4" s="4">
        <f t="shared" ref="Q4:R4" si="2">SUM(Q3)</f>
        <v>1362</v>
      </c>
      <c r="R4" s="4">
        <f t="shared" si="2"/>
        <v>3146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44.87096774193548</v>
      </c>
      <c r="D6" s="6">
        <f t="shared" ref="D6:E6" si="3">D14</f>
        <v>1.4543493889288281</v>
      </c>
      <c r="E6" s="6">
        <f t="shared" si="3"/>
        <v>3.1033119130004945</v>
      </c>
      <c r="G6" s="27" t="s">
        <v>8</v>
      </c>
      <c r="H6" s="27"/>
      <c r="I6" s="6">
        <f>C20</f>
        <v>14.67741935483871</v>
      </c>
      <c r="J6" s="6">
        <f>J4/I4</f>
        <v>1.9714285714285715</v>
      </c>
      <c r="K6" s="6">
        <f>K4/J4</f>
        <v>1.2441471571906355</v>
      </c>
      <c r="N6" s="27" t="s">
        <v>8</v>
      </c>
      <c r="O6" s="27"/>
      <c r="P6" s="6">
        <f>P4/A14</f>
        <v>23.06451612903226</v>
      </c>
      <c r="Q6" s="6">
        <f>Q4/P4</f>
        <v>1.9048951048951048</v>
      </c>
      <c r="R6" s="6">
        <f>R4/Q4</f>
        <v>2.3098384728340675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36</v>
      </c>
      <c r="B13" s="26"/>
      <c r="C13" s="10">
        <f>I13</f>
        <v>1391</v>
      </c>
      <c r="D13" s="7">
        <f>K13</f>
        <v>2023</v>
      </c>
      <c r="E13" s="7">
        <f>M13</f>
        <v>6278</v>
      </c>
      <c r="I13">
        <v>1391</v>
      </c>
      <c r="J13">
        <v>1210</v>
      </c>
      <c r="K13" s="7">
        <v>2023</v>
      </c>
      <c r="L13" s="8">
        <f>K13/I13</f>
        <v>1.4543493889288281</v>
      </c>
      <c r="M13" s="7">
        <v>6278</v>
      </c>
      <c r="N13" s="8">
        <f>M13/K13</f>
        <v>3.1033119130004945</v>
      </c>
    </row>
    <row r="14" spans="1:18" x14ac:dyDescent="0.35">
      <c r="A14">
        <v>31</v>
      </c>
      <c r="B14" t="s">
        <v>19</v>
      </c>
      <c r="C14" s="8">
        <f>C13/A14</f>
        <v>44.87096774193548</v>
      </c>
      <c r="D14" s="8">
        <f>D13/C13</f>
        <v>1.4543493889288281</v>
      </c>
      <c r="E14" s="8">
        <f>E13/D13</f>
        <v>3.1033119130004945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36</v>
      </c>
      <c r="B19" s="26"/>
      <c r="C19">
        <f>I19</f>
        <v>455</v>
      </c>
      <c r="D19" s="7">
        <f>K19</f>
        <v>897</v>
      </c>
      <c r="E19" s="7">
        <f>M19</f>
        <v>1116</v>
      </c>
      <c r="I19">
        <v>455</v>
      </c>
      <c r="J19">
        <v>358</v>
      </c>
      <c r="K19" s="7">
        <v>897</v>
      </c>
      <c r="L19" s="8">
        <f>K19/I19</f>
        <v>1.9714285714285715</v>
      </c>
      <c r="M19" s="7">
        <v>1116</v>
      </c>
      <c r="N19" s="8">
        <f>M19/K19</f>
        <v>1.2441471571906355</v>
      </c>
      <c r="P19">
        <v>715</v>
      </c>
      <c r="Q19">
        <v>598</v>
      </c>
      <c r="R19" s="7">
        <v>1362</v>
      </c>
      <c r="S19" s="8">
        <f>R19/P19</f>
        <v>1.9048951048951048</v>
      </c>
      <c r="T19" s="7">
        <v>3146</v>
      </c>
      <c r="U19" s="8">
        <f>T19/R19</f>
        <v>2.3098384728340675</v>
      </c>
    </row>
    <row r="20" spans="1:21" x14ac:dyDescent="0.35">
      <c r="C20" s="8">
        <f>C19/A14</f>
        <v>14.67741935483871</v>
      </c>
      <c r="D20" s="8">
        <f>D19/C19</f>
        <v>1.9714285714285715</v>
      </c>
      <c r="E20" s="8">
        <f>E19/D19</f>
        <v>1.2441471571906355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B7:C7"/>
    <mergeCell ref="H7:I7"/>
    <mergeCell ref="O7:P7"/>
    <mergeCell ref="A13:B13"/>
    <mergeCell ref="A19:B19"/>
    <mergeCell ref="A5:B5"/>
    <mergeCell ref="G5:H5"/>
    <mergeCell ref="N5:O5"/>
    <mergeCell ref="A6:B6"/>
    <mergeCell ref="G6:H6"/>
    <mergeCell ref="N6:O6"/>
    <mergeCell ref="A3:B3"/>
    <mergeCell ref="G3:H3"/>
    <mergeCell ref="N3:O3"/>
    <mergeCell ref="A4:B4"/>
    <mergeCell ref="G4:H4"/>
    <mergeCell ref="N4:O4"/>
    <mergeCell ref="A1:E1"/>
    <mergeCell ref="G1:K1"/>
    <mergeCell ref="N1:R1"/>
    <mergeCell ref="A2:B2"/>
    <mergeCell ref="G2:H2"/>
    <mergeCell ref="N2:O2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2E5C7-DD31-4929-903C-DB92450CF32C}">
  <sheetPr codeName="Hoja11"/>
  <dimension ref="A1:U29"/>
  <sheetViews>
    <sheetView zoomScale="120" zoomScaleNormal="120" workbookViewId="0">
      <selection activeCell="E21" sqref="E21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47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47</v>
      </c>
      <c r="H3" s="26"/>
      <c r="I3" s="3">
        <f>C19</f>
        <v>0</v>
      </c>
      <c r="J3" s="3">
        <f t="shared" ref="J3:K3" si="0">D19</f>
        <v>0</v>
      </c>
      <c r="K3" s="3">
        <f t="shared" si="0"/>
        <v>0</v>
      </c>
      <c r="N3" s="26" t="s">
        <v>47</v>
      </c>
      <c r="O3" s="26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47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47</v>
      </c>
      <c r="B19" s="26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51C19-23B7-48CE-93F1-0C14436277FE}">
  <sheetPr codeName="Hoja12"/>
  <dimension ref="A1:U29"/>
  <sheetViews>
    <sheetView zoomScale="120" zoomScaleNormal="120" workbookViewId="0">
      <selection activeCell="A15" sqref="A15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38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38</v>
      </c>
      <c r="H3" s="26"/>
      <c r="I3" s="3">
        <f>C19</f>
        <v>0</v>
      </c>
      <c r="J3" s="3">
        <f t="shared" ref="J3:K3" si="0">D19</f>
        <v>0</v>
      </c>
      <c r="K3" s="3">
        <f t="shared" si="0"/>
        <v>0</v>
      </c>
      <c r="N3" s="26" t="s">
        <v>38</v>
      </c>
      <c r="O3" s="26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38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38</v>
      </c>
      <c r="B19" s="26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506DEC-F4F3-4453-A974-2521D6CA54D3}">
  <sheetPr codeName="Hoja13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40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40</v>
      </c>
      <c r="H3" s="26"/>
      <c r="I3" s="3">
        <f>C19</f>
        <v>0</v>
      </c>
      <c r="J3" s="3">
        <f t="shared" ref="J3:K3" si="0">D19</f>
        <v>0</v>
      </c>
      <c r="K3" s="3">
        <f t="shared" si="0"/>
        <v>0</v>
      </c>
      <c r="N3" s="26" t="s">
        <v>40</v>
      </c>
      <c r="O3" s="26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40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31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40</v>
      </c>
      <c r="B19" s="26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22BF7B-89E6-4C02-9008-FFE295E64303}">
  <sheetPr codeName="Hoja1"/>
  <dimension ref="A1:N23"/>
  <sheetViews>
    <sheetView tabSelected="1" zoomScale="120" zoomScaleNormal="120" workbookViewId="0">
      <selection activeCell="G20" sqref="G20"/>
    </sheetView>
  </sheetViews>
  <sheetFormatPr baseColWidth="10" defaultRowHeight="14.5" x14ac:dyDescent="0.35"/>
  <cols>
    <col min="5" max="5" width="8.81640625" customWidth="1"/>
  </cols>
  <sheetData>
    <row r="1" spans="1:14" ht="15.5" x14ac:dyDescent="0.35">
      <c r="A1" s="24" t="s">
        <v>51</v>
      </c>
      <c r="B1" s="24"/>
      <c r="C1" s="24"/>
      <c r="D1" s="24"/>
      <c r="E1" s="11"/>
      <c r="F1" s="24" t="s">
        <v>53</v>
      </c>
      <c r="G1" s="24"/>
      <c r="H1" s="24"/>
      <c r="I1" s="24"/>
      <c r="K1" s="24" t="s">
        <v>2</v>
      </c>
      <c r="L1" s="24"/>
      <c r="M1" s="24"/>
      <c r="N1" s="24"/>
    </row>
    <row r="2" spans="1:14" ht="26" x14ac:dyDescent="0.35">
      <c r="A2" s="13" t="s">
        <v>3</v>
      </c>
      <c r="B2" s="14" t="s">
        <v>4</v>
      </c>
      <c r="C2" s="14" t="s">
        <v>5</v>
      </c>
      <c r="D2" s="14" t="s">
        <v>6</v>
      </c>
      <c r="F2" s="13" t="s">
        <v>3</v>
      </c>
      <c r="G2" s="14" t="s">
        <v>4</v>
      </c>
      <c r="H2" s="14" t="s">
        <v>5</v>
      </c>
      <c r="I2" s="14" t="s">
        <v>6</v>
      </c>
      <c r="K2" s="13" t="s">
        <v>3</v>
      </c>
      <c r="L2" s="14" t="s">
        <v>4</v>
      </c>
      <c r="M2" s="14" t="s">
        <v>5</v>
      </c>
      <c r="N2" s="14" t="s">
        <v>6</v>
      </c>
    </row>
    <row r="3" spans="1:14" x14ac:dyDescent="0.35">
      <c r="A3" s="12" t="s">
        <v>36</v>
      </c>
      <c r="B3" s="3" cm="1">
        <f t="array" ref="B3:D3">'23-Ene'!C4:E4</f>
        <v>1391</v>
      </c>
      <c r="C3" s="3">
        <v>2023</v>
      </c>
      <c r="D3" s="3">
        <v>6278</v>
      </c>
      <c r="F3" s="12" t="s">
        <v>36</v>
      </c>
      <c r="G3" s="3" cm="1">
        <f t="array" ref="G3:I3">'23-Ene'!I4:K4</f>
        <v>455</v>
      </c>
      <c r="H3" s="2">
        <v>897</v>
      </c>
      <c r="I3" s="3">
        <v>1116</v>
      </c>
      <c r="K3" s="12" t="s">
        <v>36</v>
      </c>
      <c r="L3" s="3" cm="1">
        <f t="array" ref="L3:N3">'23-Ene'!P4:R4</f>
        <v>715</v>
      </c>
      <c r="M3" s="2">
        <v>1362</v>
      </c>
      <c r="N3" s="3">
        <v>3146</v>
      </c>
    </row>
    <row r="4" spans="1:14" x14ac:dyDescent="0.35">
      <c r="A4" s="15" t="s">
        <v>37</v>
      </c>
      <c r="B4" s="16" cm="1">
        <f t="array" ref="B4:D4">'23-Feb'!C3:E3</f>
        <v>1416</v>
      </c>
      <c r="C4" s="16">
        <v>3263</v>
      </c>
      <c r="D4" s="16">
        <v>6624</v>
      </c>
      <c r="F4" s="15" t="s">
        <v>37</v>
      </c>
      <c r="G4" s="16" cm="1">
        <f t="array" ref="G4:I4">'23-Feb'!I4:K4</f>
        <v>394</v>
      </c>
      <c r="H4" s="17">
        <v>694</v>
      </c>
      <c r="I4" s="16">
        <v>923</v>
      </c>
      <c r="K4" s="15" t="s">
        <v>37</v>
      </c>
      <c r="L4" s="16" cm="1">
        <f t="array" ref="L4:N4">'23-Feb'!P4:R4</f>
        <v>425</v>
      </c>
      <c r="M4" s="17">
        <v>656</v>
      </c>
      <c r="N4" s="16">
        <v>1398</v>
      </c>
    </row>
    <row r="5" spans="1:14" x14ac:dyDescent="0.35">
      <c r="A5" s="12" t="s">
        <v>39</v>
      </c>
      <c r="B5" s="3" cm="1">
        <f t="array" ref="B5:D5">'23-Mar'!C3:E3</f>
        <v>1496</v>
      </c>
      <c r="C5" s="3">
        <v>3688</v>
      </c>
      <c r="D5" s="3">
        <v>8243</v>
      </c>
      <c r="F5" s="12" t="s">
        <v>39</v>
      </c>
      <c r="G5" s="3" cm="1">
        <f t="array" ref="G5:I5">'23-Mar'!I4:K4</f>
        <v>422</v>
      </c>
      <c r="H5" s="2">
        <v>803</v>
      </c>
      <c r="I5" s="3">
        <v>1078</v>
      </c>
      <c r="K5" s="12" t="s">
        <v>39</v>
      </c>
      <c r="L5" s="3" cm="1">
        <f t="array" ref="L5:N5">'23-Mar'!P4:R4</f>
        <v>583</v>
      </c>
      <c r="M5" s="2">
        <v>903</v>
      </c>
      <c r="N5" s="3">
        <v>1862</v>
      </c>
    </row>
    <row r="6" spans="1:14" x14ac:dyDescent="0.35">
      <c r="A6" s="15" t="s">
        <v>41</v>
      </c>
      <c r="B6" s="16" cm="1">
        <f t="array" ref="B6:D6">'23-Abr'!C4:E4</f>
        <v>911</v>
      </c>
      <c r="C6" s="16">
        <v>2311</v>
      </c>
      <c r="D6" s="16">
        <v>4683</v>
      </c>
      <c r="F6" s="15" t="s">
        <v>41</v>
      </c>
      <c r="G6" s="16" cm="1">
        <f t="array" ref="G6:I6">'23-Abr'!I4:K4</f>
        <v>262</v>
      </c>
      <c r="H6" s="17">
        <v>534</v>
      </c>
      <c r="I6" s="16">
        <v>622</v>
      </c>
      <c r="K6" s="15" t="s">
        <v>41</v>
      </c>
      <c r="L6" s="16" cm="1">
        <f t="array" ref="L6:N6">'23-Abr'!P4:R4</f>
        <v>478</v>
      </c>
      <c r="M6" s="17">
        <v>737</v>
      </c>
      <c r="N6" s="16">
        <v>1289</v>
      </c>
    </row>
    <row r="7" spans="1:14" x14ac:dyDescent="0.35">
      <c r="A7" s="12" t="s">
        <v>42</v>
      </c>
      <c r="B7" s="3" cm="1">
        <f t="array" ref="B7:D7">'23-May'!C4:E4</f>
        <v>1323</v>
      </c>
      <c r="C7" s="3">
        <v>3655</v>
      </c>
      <c r="D7" s="3">
        <v>6808</v>
      </c>
      <c r="F7" s="12" t="s">
        <v>42</v>
      </c>
      <c r="G7" s="3" cm="1">
        <f t="array" ref="G7:I7">'23-May'!I4:K4</f>
        <v>467</v>
      </c>
      <c r="H7" s="3">
        <v>811</v>
      </c>
      <c r="I7" s="3">
        <v>1130</v>
      </c>
      <c r="K7" s="12" t="s">
        <v>42</v>
      </c>
      <c r="L7" s="3" cm="1">
        <f t="array" ref="L7:N7">'23-May'!P4:R4</f>
        <v>751</v>
      </c>
      <c r="M7" s="3">
        <v>1279</v>
      </c>
      <c r="N7" s="3">
        <v>2157</v>
      </c>
    </row>
    <row r="8" spans="1:14" x14ac:dyDescent="0.35">
      <c r="A8" s="15" t="s">
        <v>43</v>
      </c>
      <c r="B8" s="16" t="s">
        <v>49</v>
      </c>
      <c r="C8" s="16" t="s">
        <v>49</v>
      </c>
      <c r="D8" s="16" t="s">
        <v>49</v>
      </c>
      <c r="F8" s="15" t="s">
        <v>43</v>
      </c>
      <c r="G8" s="16" cm="1">
        <f t="array" ref="G8:I8">'23-Jun'!I4:K4</f>
        <v>1191</v>
      </c>
      <c r="H8" s="16">
        <v>3293</v>
      </c>
      <c r="I8" s="16">
        <v>12026</v>
      </c>
      <c r="K8" s="15" t="s">
        <v>43</v>
      </c>
      <c r="L8" s="16" cm="1">
        <f t="array" ref="L8:N8">'23-Jun'!P4:R4</f>
        <v>1356</v>
      </c>
      <c r="M8" s="16">
        <v>2361</v>
      </c>
      <c r="N8" s="16">
        <v>3792</v>
      </c>
    </row>
    <row r="9" spans="1:14" ht="13.5" customHeight="1" x14ac:dyDescent="0.35">
      <c r="A9" s="12" t="s">
        <v>44</v>
      </c>
      <c r="B9" s="3" t="s">
        <v>49</v>
      </c>
      <c r="C9" s="3" t="s">
        <v>49</v>
      </c>
      <c r="D9" s="3" t="s">
        <v>49</v>
      </c>
      <c r="F9" s="12" t="s">
        <v>44</v>
      </c>
      <c r="G9" s="3" cm="1">
        <f t="array" ref="G9:I9">'23-Jul'!D4:F4</f>
        <v>781</v>
      </c>
      <c r="H9" s="3">
        <v>3099</v>
      </c>
      <c r="I9" s="3">
        <v>10252</v>
      </c>
      <c r="K9" s="12" t="s">
        <v>44</v>
      </c>
      <c r="L9" s="3" cm="1">
        <f t="array" ref="L9:N9">'23-Jul'!K4:M4</f>
        <v>723</v>
      </c>
      <c r="M9" s="3">
        <v>1391</v>
      </c>
      <c r="N9" s="3">
        <v>3043</v>
      </c>
    </row>
    <row r="10" spans="1:14" x14ac:dyDescent="0.35">
      <c r="A10" s="15" t="s">
        <v>45</v>
      </c>
      <c r="B10" s="16" t="s">
        <v>49</v>
      </c>
      <c r="C10" s="16" t="s">
        <v>49</v>
      </c>
      <c r="D10" s="16" t="s">
        <v>49</v>
      </c>
      <c r="F10" s="15" t="s">
        <v>45</v>
      </c>
      <c r="G10" s="16" cm="1">
        <f t="array" ref="G10:I10">'23-Ago'!D4:F4</f>
        <v>665</v>
      </c>
      <c r="H10" s="16">
        <v>2643</v>
      </c>
      <c r="I10" s="16">
        <v>8525</v>
      </c>
      <c r="K10" s="15" t="s">
        <v>45</v>
      </c>
      <c r="L10" s="16" cm="1">
        <f t="array" ref="L10:N10">'23-Ago'!K4:M4</f>
        <v>781</v>
      </c>
      <c r="M10" s="16">
        <v>1378</v>
      </c>
      <c r="N10" s="16">
        <v>2826</v>
      </c>
    </row>
    <row r="11" spans="1:14" x14ac:dyDescent="0.35">
      <c r="A11" s="12" t="s">
        <v>46</v>
      </c>
      <c r="B11" s="3" t="s">
        <v>49</v>
      </c>
      <c r="C11" s="3" t="s">
        <v>49</v>
      </c>
      <c r="D11" s="3" t="s">
        <v>49</v>
      </c>
      <c r="F11" s="12" t="s">
        <v>46</v>
      </c>
      <c r="G11" s="3" cm="1">
        <f t="array" ref="G11:I11">'23-Sep'!I4:K4</f>
        <v>0</v>
      </c>
      <c r="H11" s="3">
        <v>0</v>
      </c>
      <c r="I11" s="3">
        <v>0</v>
      </c>
      <c r="K11" s="12" t="s">
        <v>46</v>
      </c>
      <c r="L11" s="3" cm="1">
        <f t="array" ref="L11:N11">'23-Sep'!P4:R4</f>
        <v>0</v>
      </c>
      <c r="M11" s="3">
        <v>0</v>
      </c>
      <c r="N11" s="3">
        <v>0</v>
      </c>
    </row>
    <row r="12" spans="1:14" x14ac:dyDescent="0.35">
      <c r="A12" s="15" t="s">
        <v>47</v>
      </c>
      <c r="B12" s="16" t="s">
        <v>49</v>
      </c>
      <c r="C12" s="16" t="s">
        <v>49</v>
      </c>
      <c r="D12" s="16" t="s">
        <v>49</v>
      </c>
      <c r="F12" s="15" t="s">
        <v>47</v>
      </c>
      <c r="G12" s="16" cm="1">
        <f t="array" ref="G12:I12">'23-Oct'!I4:K4</f>
        <v>0</v>
      </c>
      <c r="H12" s="16">
        <v>0</v>
      </c>
      <c r="I12" s="16">
        <v>0</v>
      </c>
      <c r="K12" s="15" t="s">
        <v>47</v>
      </c>
      <c r="L12" s="16" cm="1">
        <f t="array" ref="L12:N12">'23-Oct'!P4:R4</f>
        <v>0</v>
      </c>
      <c r="M12" s="16">
        <v>0</v>
      </c>
      <c r="N12" s="16">
        <v>0</v>
      </c>
    </row>
    <row r="13" spans="1:14" x14ac:dyDescent="0.35">
      <c r="A13" s="12" t="s">
        <v>38</v>
      </c>
      <c r="B13" s="3" t="s">
        <v>49</v>
      </c>
      <c r="C13" s="3" t="s">
        <v>49</v>
      </c>
      <c r="D13" s="3" t="s">
        <v>49</v>
      </c>
      <c r="F13" s="12" t="s">
        <v>38</v>
      </c>
      <c r="G13" s="3" cm="1">
        <f t="array" ref="G13:I13">'23-Nov'!I4:K4</f>
        <v>0</v>
      </c>
      <c r="H13" s="3">
        <v>0</v>
      </c>
      <c r="I13" s="3">
        <v>0</v>
      </c>
      <c r="K13" s="12" t="s">
        <v>38</v>
      </c>
      <c r="L13" s="3" cm="1">
        <f t="array" ref="L13:N13">'23-Nov'!P4:R4</f>
        <v>0</v>
      </c>
      <c r="M13" s="3">
        <v>0</v>
      </c>
      <c r="N13" s="3">
        <v>0</v>
      </c>
    </row>
    <row r="14" spans="1:14" x14ac:dyDescent="0.35">
      <c r="A14" s="15" t="s">
        <v>40</v>
      </c>
      <c r="B14" s="16" t="s">
        <v>49</v>
      </c>
      <c r="C14" s="16" t="s">
        <v>49</v>
      </c>
      <c r="D14" s="16" t="s">
        <v>49</v>
      </c>
      <c r="F14" s="15" t="s">
        <v>40</v>
      </c>
      <c r="G14" s="16" cm="1">
        <f t="array" ref="G14:I14">'23-Dic'!I4:K4</f>
        <v>0</v>
      </c>
      <c r="H14" s="16">
        <v>0</v>
      </c>
      <c r="I14" s="16">
        <v>0</v>
      </c>
      <c r="K14" s="15" t="s">
        <v>40</v>
      </c>
      <c r="L14" s="16" cm="1">
        <f t="array" ref="L14:N14">'23-Dic'!P4:R4</f>
        <v>0</v>
      </c>
      <c r="M14" s="16">
        <v>0</v>
      </c>
      <c r="N14" s="16">
        <v>0</v>
      </c>
    </row>
    <row r="15" spans="1:14" x14ac:dyDescent="0.35">
      <c r="A15" s="18" t="s">
        <v>7</v>
      </c>
      <c r="B15" s="19">
        <f>SUM(B3:B14)</f>
        <v>6537</v>
      </c>
      <c r="C15" s="19">
        <f>SUM(C3:C14)</f>
        <v>14940</v>
      </c>
      <c r="D15" s="19">
        <f>SUM(D3:D14)</f>
        <v>32636</v>
      </c>
      <c r="F15" s="18" t="s">
        <v>7</v>
      </c>
      <c r="G15" s="19">
        <f>SUM(G3:G14)</f>
        <v>4637</v>
      </c>
      <c r="H15" s="19">
        <f t="shared" ref="H15:I15" si="0">SUM(H3:H14)</f>
        <v>12774</v>
      </c>
      <c r="I15" s="19">
        <f t="shared" si="0"/>
        <v>35672</v>
      </c>
      <c r="K15" s="18" t="s">
        <v>7</v>
      </c>
      <c r="L15" s="19">
        <f>SUM(L3:L14)</f>
        <v>5812</v>
      </c>
      <c r="M15" s="19">
        <f t="shared" ref="M15:N15" si="1">SUM(M3:M14)</f>
        <v>10067</v>
      </c>
      <c r="N15" s="19">
        <f t="shared" si="1"/>
        <v>19513</v>
      </c>
    </row>
    <row r="16" spans="1:14" ht="15" x14ac:dyDescent="0.35">
      <c r="A16" s="5"/>
      <c r="B16" s="5"/>
      <c r="C16" s="5"/>
      <c r="D16" s="5"/>
      <c r="F16" s="5"/>
      <c r="G16" s="5"/>
      <c r="H16" s="5"/>
      <c r="I16" s="5"/>
    </row>
    <row r="17" spans="1:14" x14ac:dyDescent="0.35">
      <c r="A17" s="18" t="s">
        <v>8</v>
      </c>
      <c r="B17" s="20">
        <f>B15/365</f>
        <v>17.909589041095892</v>
      </c>
      <c r="C17" s="20">
        <f>C15/B15</f>
        <v>2.2854520422212024</v>
      </c>
      <c r="D17" s="20">
        <f>D15/C15</f>
        <v>2.1844712182061579</v>
      </c>
      <c r="F17" s="18" t="s">
        <v>8</v>
      </c>
      <c r="G17" s="20">
        <f>G15/365</f>
        <v>12.704109589041096</v>
      </c>
      <c r="H17" s="20">
        <f>H15/G15</f>
        <v>2.7547983610092732</v>
      </c>
      <c r="I17" s="20">
        <f>I15/H15</f>
        <v>2.7925473618287144</v>
      </c>
      <c r="K17" s="18" t="s">
        <v>8</v>
      </c>
      <c r="L17" s="20">
        <f>L15/365</f>
        <v>15.923287671232877</v>
      </c>
      <c r="M17" s="20">
        <f>M15/L15</f>
        <v>1.7321059876118376</v>
      </c>
      <c r="N17" s="20">
        <f>N15/M15</f>
        <v>1.9383133008840767</v>
      </c>
    </row>
    <row r="18" spans="1:14" ht="26" x14ac:dyDescent="0.35">
      <c r="A18" s="5"/>
      <c r="B18" s="2" t="s">
        <v>9</v>
      </c>
      <c r="C18" s="2" t="s">
        <v>10</v>
      </c>
      <c r="D18" s="2" t="s">
        <v>11</v>
      </c>
      <c r="E18" s="2"/>
      <c r="F18" s="5"/>
      <c r="G18" s="2" t="s">
        <v>9</v>
      </c>
      <c r="H18" s="2" t="s">
        <v>10</v>
      </c>
      <c r="I18" s="2" t="s">
        <v>11</v>
      </c>
      <c r="K18" s="5"/>
      <c r="L18" s="2" t="s">
        <v>9</v>
      </c>
      <c r="M18" s="2" t="s">
        <v>10</v>
      </c>
      <c r="N18" s="2" t="s">
        <v>11</v>
      </c>
    </row>
    <row r="20" spans="1:14" x14ac:dyDescent="0.35">
      <c r="A20" t="s">
        <v>52</v>
      </c>
      <c r="F20" s="21"/>
    </row>
    <row r="21" spans="1:14" x14ac:dyDescent="0.35">
      <c r="A21" t="s">
        <v>54</v>
      </c>
    </row>
    <row r="23" spans="1:14" x14ac:dyDescent="0.35">
      <c r="A23" t="s">
        <v>12</v>
      </c>
    </row>
  </sheetData>
  <mergeCells count="3">
    <mergeCell ref="A1:D1"/>
    <mergeCell ref="F1:I1"/>
    <mergeCell ref="K1:N1"/>
  </mergeCell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29E3F7-28BF-41C4-9938-9F27BFA51E98}">
  <sheetPr codeName="Hoja3"/>
  <dimension ref="A1:U29"/>
  <sheetViews>
    <sheetView zoomScale="120" zoomScaleNormal="120" workbookViewId="0">
      <selection activeCell="S19" sqref="S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37</v>
      </c>
      <c r="B3" s="26"/>
      <c r="C3" s="3">
        <f>C13</f>
        <v>1416</v>
      </c>
      <c r="D3" s="3">
        <f>D13</f>
        <v>3263</v>
      </c>
      <c r="E3" s="3">
        <f>E13</f>
        <v>6624</v>
      </c>
      <c r="G3" s="26" t="s">
        <v>37</v>
      </c>
      <c r="H3" s="26"/>
      <c r="I3" s="3">
        <f>C19</f>
        <v>394</v>
      </c>
      <c r="J3" s="3">
        <f t="shared" ref="J3:K3" si="0">D19</f>
        <v>694</v>
      </c>
      <c r="K3" s="3">
        <f t="shared" si="0"/>
        <v>923</v>
      </c>
      <c r="N3" s="26" t="s">
        <v>37</v>
      </c>
      <c r="O3" s="26"/>
      <c r="P3" s="3">
        <f>P19</f>
        <v>425</v>
      </c>
      <c r="Q3" s="3">
        <f>R19</f>
        <v>656</v>
      </c>
      <c r="R3" s="3">
        <f>T19</f>
        <v>1398</v>
      </c>
    </row>
    <row r="4" spans="1:18" x14ac:dyDescent="0.35">
      <c r="A4" s="27" t="s">
        <v>7</v>
      </c>
      <c r="B4" s="27"/>
      <c r="C4" s="4">
        <f>SUM(C3:C3)</f>
        <v>1416</v>
      </c>
      <c r="D4" s="4">
        <f>SUM(D3:D3)</f>
        <v>3263</v>
      </c>
      <c r="E4" s="4">
        <f>SUM(E3:E3)</f>
        <v>6624</v>
      </c>
      <c r="G4" s="27" t="s">
        <v>7</v>
      </c>
      <c r="H4" s="27"/>
      <c r="I4" s="4">
        <f>SUM(I3)</f>
        <v>394</v>
      </c>
      <c r="J4" s="4">
        <f t="shared" ref="J4:K4" si="1">SUM(J3)</f>
        <v>694</v>
      </c>
      <c r="K4" s="4">
        <f t="shared" si="1"/>
        <v>923</v>
      </c>
      <c r="N4" s="27" t="s">
        <v>7</v>
      </c>
      <c r="O4" s="27"/>
      <c r="P4" s="4">
        <f>SUM(P3)</f>
        <v>425</v>
      </c>
      <c r="Q4" s="4">
        <f t="shared" ref="Q4:R4" si="2">SUM(Q3)</f>
        <v>656</v>
      </c>
      <c r="R4" s="4">
        <f t="shared" si="2"/>
        <v>1398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50.571428571428569</v>
      </c>
      <c r="D6" s="6">
        <f t="shared" ref="D6:E6" si="3">D14</f>
        <v>2.3043785310734464</v>
      </c>
      <c r="E6" s="6">
        <f t="shared" si="3"/>
        <v>2.0300337113086115</v>
      </c>
      <c r="G6" s="27" t="s">
        <v>8</v>
      </c>
      <c r="H6" s="27"/>
      <c r="I6" s="6">
        <f>C20</f>
        <v>14.071428571428571</v>
      </c>
      <c r="J6" s="6">
        <f>J4/I4</f>
        <v>1.7614213197969544</v>
      </c>
      <c r="K6" s="6">
        <f>K4/J4</f>
        <v>1.3299711815561959</v>
      </c>
      <c r="N6" s="27" t="s">
        <v>8</v>
      </c>
      <c r="O6" s="27"/>
      <c r="P6" s="6">
        <f>P4/A14</f>
        <v>15.178571428571429</v>
      </c>
      <c r="Q6" s="6">
        <f>Q4/P4</f>
        <v>1.5435294117647058</v>
      </c>
      <c r="R6" s="6">
        <f>R4/Q4</f>
        <v>2.1310975609756095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37</v>
      </c>
      <c r="B13" s="26"/>
      <c r="C13" s="10">
        <f>I13</f>
        <v>1416</v>
      </c>
      <c r="D13" s="7">
        <f>K13</f>
        <v>3263</v>
      </c>
      <c r="E13" s="7">
        <f>M13</f>
        <v>6624</v>
      </c>
      <c r="I13">
        <v>1416</v>
      </c>
      <c r="J13">
        <v>1239</v>
      </c>
      <c r="K13" s="7">
        <v>3263</v>
      </c>
      <c r="L13" s="8"/>
      <c r="M13" s="7">
        <v>6624</v>
      </c>
      <c r="N13" s="8"/>
    </row>
    <row r="14" spans="1:18" x14ac:dyDescent="0.35">
      <c r="A14">
        <v>28</v>
      </c>
      <c r="B14" t="s">
        <v>19</v>
      </c>
      <c r="C14" s="8">
        <f>C13/A14</f>
        <v>50.571428571428569</v>
      </c>
      <c r="D14" s="8">
        <f>D13/C13</f>
        <v>2.3043785310734464</v>
      </c>
      <c r="E14" s="8">
        <f>E13/D13</f>
        <v>2.0300337113086115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37</v>
      </c>
      <c r="B19" s="26"/>
      <c r="C19">
        <f>I19</f>
        <v>394</v>
      </c>
      <c r="D19" s="7">
        <f>K19</f>
        <v>694</v>
      </c>
      <c r="E19" s="7">
        <f>M19</f>
        <v>923</v>
      </c>
      <c r="I19">
        <v>394</v>
      </c>
      <c r="J19">
        <v>328</v>
      </c>
      <c r="K19" s="7">
        <v>694</v>
      </c>
      <c r="L19" s="8"/>
      <c r="M19" s="7">
        <v>923</v>
      </c>
      <c r="N19" s="8"/>
      <c r="P19">
        <v>425</v>
      </c>
      <c r="Q19">
        <v>366</v>
      </c>
      <c r="R19" s="7">
        <v>656</v>
      </c>
      <c r="S19" s="8"/>
      <c r="T19" s="7">
        <v>1398</v>
      </c>
      <c r="U19" s="8"/>
    </row>
    <row r="20" spans="1:21" x14ac:dyDescent="0.35">
      <c r="C20" s="8">
        <f>C19/A14</f>
        <v>14.071428571428571</v>
      </c>
      <c r="D20" s="8">
        <f>D19/C19</f>
        <v>1.7614213197969544</v>
      </c>
      <c r="E20" s="8">
        <f>E19/D19</f>
        <v>1.3299711815561959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0CCA18-2A93-428B-97B2-699B9E984B3B}">
  <sheetPr codeName="Hoja4"/>
  <dimension ref="A1:U29"/>
  <sheetViews>
    <sheetView zoomScale="110" zoomScaleNormal="110" workbookViewId="0">
      <selection activeCell="M8" sqref="M8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3.7265625" customWidth="1"/>
    <col min="13" max="13" width="10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48</v>
      </c>
      <c r="B3" s="26"/>
      <c r="C3" s="3">
        <f>C13</f>
        <v>1496</v>
      </c>
      <c r="D3" s="3">
        <f>D13</f>
        <v>3688</v>
      </c>
      <c r="E3" s="3">
        <f>E13</f>
        <v>8243</v>
      </c>
      <c r="G3" s="26" t="s">
        <v>48</v>
      </c>
      <c r="H3" s="26"/>
      <c r="I3" s="3">
        <f>C19</f>
        <v>422</v>
      </c>
      <c r="J3" s="3">
        <f t="shared" ref="J3:K3" si="0">D19</f>
        <v>803</v>
      </c>
      <c r="K3" s="3">
        <f t="shared" si="0"/>
        <v>1078</v>
      </c>
      <c r="N3" s="26" t="s">
        <v>48</v>
      </c>
      <c r="O3" s="26"/>
      <c r="P3" s="3">
        <f>P19</f>
        <v>583</v>
      </c>
      <c r="Q3" s="3">
        <f>R19</f>
        <v>903</v>
      </c>
      <c r="R3" s="3">
        <f>T19</f>
        <v>1862</v>
      </c>
    </row>
    <row r="4" spans="1:18" x14ac:dyDescent="0.35">
      <c r="A4" s="27" t="s">
        <v>7</v>
      </c>
      <c r="B4" s="27"/>
      <c r="C4" s="4">
        <f>SUM(C3:C3)</f>
        <v>1496</v>
      </c>
      <c r="D4" s="4">
        <f>SUM(D3:D3)</f>
        <v>3688</v>
      </c>
      <c r="E4" s="4">
        <f>SUM(E3:E3)</f>
        <v>8243</v>
      </c>
      <c r="G4" s="27" t="s">
        <v>7</v>
      </c>
      <c r="H4" s="27"/>
      <c r="I4" s="4">
        <f>SUM(I3)</f>
        <v>422</v>
      </c>
      <c r="J4" s="4">
        <f t="shared" ref="J4:K4" si="1">SUM(J3)</f>
        <v>803</v>
      </c>
      <c r="K4" s="4">
        <f t="shared" si="1"/>
        <v>1078</v>
      </c>
      <c r="N4" s="27" t="s">
        <v>7</v>
      </c>
      <c r="O4" s="27"/>
      <c r="P4" s="4">
        <f>SUM(P3)</f>
        <v>583</v>
      </c>
      <c r="Q4" s="4">
        <f t="shared" ref="Q4:R4" si="2">SUM(Q3)</f>
        <v>903</v>
      </c>
      <c r="R4" s="4">
        <f t="shared" si="2"/>
        <v>1862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48.258064516129032</v>
      </c>
      <c r="D6" s="6">
        <f t="shared" ref="D6:E6" si="3">D14</f>
        <v>2.46524064171123</v>
      </c>
      <c r="E6" s="6">
        <f t="shared" si="3"/>
        <v>2.2350867678958783</v>
      </c>
      <c r="G6" s="27" t="s">
        <v>8</v>
      </c>
      <c r="H6" s="27"/>
      <c r="I6" s="6">
        <f>C20</f>
        <v>13.612903225806452</v>
      </c>
      <c r="J6" s="6">
        <f>J4/I4</f>
        <v>1.9028436018957346</v>
      </c>
      <c r="K6" s="6">
        <f>K4/J4</f>
        <v>1.3424657534246576</v>
      </c>
      <c r="N6" s="27" t="s">
        <v>8</v>
      </c>
      <c r="O6" s="27"/>
      <c r="P6" s="6">
        <f>P4/A14</f>
        <v>18.806451612903224</v>
      </c>
      <c r="Q6" s="6">
        <f>Q4/P4</f>
        <v>1.548885077186964</v>
      </c>
      <c r="R6" s="6">
        <f>R4/Q4</f>
        <v>2.0620155038759691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48</v>
      </c>
      <c r="B13" s="26"/>
      <c r="C13" s="10">
        <f>I13</f>
        <v>1496</v>
      </c>
      <c r="D13" s="7">
        <f>K13</f>
        <v>3688</v>
      </c>
      <c r="E13" s="7">
        <f>M13</f>
        <v>8243</v>
      </c>
      <c r="I13">
        <v>1496</v>
      </c>
      <c r="J13">
        <v>1305</v>
      </c>
      <c r="K13" s="7">
        <v>3688</v>
      </c>
      <c r="L13" s="8">
        <f>K13/I13</f>
        <v>2.46524064171123</v>
      </c>
      <c r="M13" s="7">
        <v>8243</v>
      </c>
      <c r="N13" s="8">
        <f>M13/K13</f>
        <v>2.2350867678958783</v>
      </c>
    </row>
    <row r="14" spans="1:18" x14ac:dyDescent="0.35">
      <c r="A14">
        <v>31</v>
      </c>
      <c r="B14" t="s">
        <v>19</v>
      </c>
      <c r="C14" s="8">
        <f>C13/A14</f>
        <v>48.258064516129032</v>
      </c>
      <c r="D14" s="8">
        <f>D13/C13</f>
        <v>2.46524064171123</v>
      </c>
      <c r="E14" s="8">
        <f>E13/D13</f>
        <v>2.2350867678958783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48</v>
      </c>
      <c r="B19" s="26"/>
      <c r="C19">
        <f>I19</f>
        <v>422</v>
      </c>
      <c r="D19" s="7">
        <f>K19</f>
        <v>803</v>
      </c>
      <c r="E19" s="7">
        <f>M19</f>
        <v>1078</v>
      </c>
      <c r="I19">
        <v>422</v>
      </c>
      <c r="J19">
        <v>345</v>
      </c>
      <c r="K19" s="7">
        <v>803</v>
      </c>
      <c r="L19" s="8">
        <f>K19/I19</f>
        <v>1.9028436018957346</v>
      </c>
      <c r="M19" s="7">
        <v>1078</v>
      </c>
      <c r="N19" s="8">
        <f>M19/K19</f>
        <v>1.3424657534246576</v>
      </c>
      <c r="P19">
        <v>583</v>
      </c>
      <c r="Q19">
        <v>579</v>
      </c>
      <c r="R19" s="7">
        <v>903</v>
      </c>
      <c r="S19" s="8">
        <f>R19/P19</f>
        <v>1.548885077186964</v>
      </c>
      <c r="T19" s="7">
        <v>1862</v>
      </c>
      <c r="U19" s="8">
        <f>T19/R19</f>
        <v>2.0620155038759691</v>
      </c>
    </row>
    <row r="20" spans="1:21" x14ac:dyDescent="0.35">
      <c r="C20" s="8">
        <f>C19/A14</f>
        <v>13.612903225806452</v>
      </c>
      <c r="D20" s="8">
        <f>D19/C19</f>
        <v>1.9028436018957346</v>
      </c>
      <c r="E20" s="8">
        <f>E19/D19</f>
        <v>1.3424657534246576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7BB703-802F-4BBB-B95D-D36C7331D685}">
  <sheetPr codeName="Hoja5"/>
  <dimension ref="A1:U29"/>
  <sheetViews>
    <sheetView zoomScale="120" zoomScaleNormal="120" workbookViewId="0">
      <selection activeCell="R19" sqref="R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41</v>
      </c>
      <c r="B3" s="26"/>
      <c r="C3" s="3">
        <f>C13</f>
        <v>911</v>
      </c>
      <c r="D3" s="3">
        <f>D13</f>
        <v>2311</v>
      </c>
      <c r="E3" s="3">
        <f>E13</f>
        <v>4683</v>
      </c>
      <c r="G3" s="26" t="s">
        <v>41</v>
      </c>
      <c r="H3" s="26"/>
      <c r="I3" s="3">
        <f>C19</f>
        <v>262</v>
      </c>
      <c r="J3" s="3">
        <f t="shared" ref="J3:K3" si="0">D19</f>
        <v>534</v>
      </c>
      <c r="K3" s="3">
        <f t="shared" si="0"/>
        <v>622</v>
      </c>
      <c r="N3" s="26" t="s">
        <v>41</v>
      </c>
      <c r="O3" s="26"/>
      <c r="P3" s="3">
        <f>P19</f>
        <v>478</v>
      </c>
      <c r="Q3" s="3">
        <f>R19</f>
        <v>737</v>
      </c>
      <c r="R3" s="3">
        <f>T19</f>
        <v>1289</v>
      </c>
    </row>
    <row r="4" spans="1:18" x14ac:dyDescent="0.35">
      <c r="A4" s="27" t="s">
        <v>7</v>
      </c>
      <c r="B4" s="27"/>
      <c r="C4" s="4">
        <f>SUM(C3:C3)</f>
        <v>911</v>
      </c>
      <c r="D4" s="4">
        <f>SUM(D3:D3)</f>
        <v>2311</v>
      </c>
      <c r="E4" s="4">
        <f>SUM(E3:E3)</f>
        <v>4683</v>
      </c>
      <c r="G4" s="27" t="s">
        <v>7</v>
      </c>
      <c r="H4" s="27"/>
      <c r="I4" s="4">
        <f>SUM(I3)</f>
        <v>262</v>
      </c>
      <c r="J4" s="4">
        <f t="shared" ref="J4:K4" si="1">SUM(J3)</f>
        <v>534</v>
      </c>
      <c r="K4" s="4">
        <f t="shared" si="1"/>
        <v>622</v>
      </c>
      <c r="N4" s="27" t="s">
        <v>7</v>
      </c>
      <c r="O4" s="27"/>
      <c r="P4" s="4">
        <f>SUM(P3)</f>
        <v>478</v>
      </c>
      <c r="Q4" s="4">
        <f t="shared" ref="Q4:R4" si="2">SUM(Q3)</f>
        <v>737</v>
      </c>
      <c r="R4" s="4">
        <f t="shared" si="2"/>
        <v>1289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30.366666666666667</v>
      </c>
      <c r="D6" s="6">
        <f t="shared" ref="D6:E6" si="3">D14</f>
        <v>2.5367727771679474</v>
      </c>
      <c r="E6" s="6">
        <f t="shared" si="3"/>
        <v>2.0263954997836433</v>
      </c>
      <c r="G6" s="27" t="s">
        <v>8</v>
      </c>
      <c r="H6" s="27"/>
      <c r="I6" s="6">
        <f>C20</f>
        <v>8.7333333333333325</v>
      </c>
      <c r="J6" s="6">
        <f>J4/I4</f>
        <v>2.0381679389312977</v>
      </c>
      <c r="K6" s="6">
        <f>K4/J4</f>
        <v>1.1647940074906367</v>
      </c>
      <c r="N6" s="27" t="s">
        <v>8</v>
      </c>
      <c r="O6" s="27"/>
      <c r="P6" s="6">
        <f>P4/A14</f>
        <v>15.933333333333334</v>
      </c>
      <c r="Q6" s="6">
        <f>Q4/P4</f>
        <v>1.5418410041841004</v>
      </c>
      <c r="R6" s="6">
        <f>R4/Q4</f>
        <v>1.7489823609226594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41</v>
      </c>
      <c r="B13" s="26"/>
      <c r="C13" s="10">
        <f>I13</f>
        <v>911</v>
      </c>
      <c r="D13" s="7">
        <f>K13</f>
        <v>2311</v>
      </c>
      <c r="E13" s="7">
        <f>M13</f>
        <v>4683</v>
      </c>
      <c r="I13">
        <v>911</v>
      </c>
      <c r="J13">
        <v>755</v>
      </c>
      <c r="K13" s="7">
        <v>2311</v>
      </c>
      <c r="L13" s="8">
        <f>K13/I13</f>
        <v>2.5367727771679474</v>
      </c>
      <c r="M13" s="7">
        <v>4683</v>
      </c>
      <c r="N13" s="8">
        <f>M13/K13</f>
        <v>2.0263954997836433</v>
      </c>
    </row>
    <row r="14" spans="1:18" x14ac:dyDescent="0.35">
      <c r="A14">
        <v>30</v>
      </c>
      <c r="B14" t="s">
        <v>19</v>
      </c>
      <c r="C14" s="8">
        <f>C13/A14</f>
        <v>30.366666666666667</v>
      </c>
      <c r="D14" s="8">
        <f>D13/C13</f>
        <v>2.5367727771679474</v>
      </c>
      <c r="E14" s="8">
        <f>E13/D13</f>
        <v>2.0263954997836433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41</v>
      </c>
      <c r="B19" s="26"/>
      <c r="C19">
        <f>I19</f>
        <v>262</v>
      </c>
      <c r="D19" s="7">
        <f>K19</f>
        <v>534</v>
      </c>
      <c r="E19" s="7">
        <f>M19</f>
        <v>622</v>
      </c>
      <c r="I19">
        <v>262</v>
      </c>
      <c r="J19">
        <v>198</v>
      </c>
      <c r="K19" s="7">
        <v>534</v>
      </c>
      <c r="L19" s="8">
        <f>K19/I19</f>
        <v>2.0381679389312977</v>
      </c>
      <c r="M19" s="7">
        <v>622</v>
      </c>
      <c r="N19" s="8">
        <f>M19/K19</f>
        <v>1.1647940074906367</v>
      </c>
      <c r="P19">
        <v>478</v>
      </c>
      <c r="Q19">
        <v>457</v>
      </c>
      <c r="R19" s="7">
        <v>737</v>
      </c>
      <c r="S19" s="8">
        <f>R19/P19</f>
        <v>1.5418410041841004</v>
      </c>
      <c r="T19" s="7">
        <v>1289</v>
      </c>
      <c r="U19" s="8">
        <f>T19/R19</f>
        <v>1.7489823609226594</v>
      </c>
    </row>
    <row r="20" spans="1:21" x14ac:dyDescent="0.35">
      <c r="C20" s="8">
        <f>C19/A14</f>
        <v>8.7333333333333325</v>
      </c>
      <c r="D20" s="8">
        <f>D19/C19</f>
        <v>2.0381679389312977</v>
      </c>
      <c r="E20" s="8">
        <f>E19/D19</f>
        <v>1.1647940074906367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22F1E0-89B3-46C9-8EE8-A3B33A116FE2}">
  <sheetPr codeName="Hoja6"/>
  <dimension ref="A1:U29"/>
  <sheetViews>
    <sheetView zoomScale="120" zoomScaleNormal="120" workbookViewId="0">
      <selection activeCell="N20" sqref="N20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42</v>
      </c>
      <c r="B3" s="26"/>
      <c r="C3" s="3">
        <f>C13</f>
        <v>1323</v>
      </c>
      <c r="D3" s="3">
        <f>D13</f>
        <v>3655</v>
      </c>
      <c r="E3" s="3">
        <f>E13</f>
        <v>6808</v>
      </c>
      <c r="G3" s="26" t="s">
        <v>42</v>
      </c>
      <c r="H3" s="26"/>
      <c r="I3" s="3">
        <f>C19</f>
        <v>467</v>
      </c>
      <c r="J3" s="3">
        <f t="shared" ref="J3:K3" si="0">D19</f>
        <v>811</v>
      </c>
      <c r="K3" s="3">
        <f t="shared" si="0"/>
        <v>1130</v>
      </c>
      <c r="N3" s="26" t="s">
        <v>42</v>
      </c>
      <c r="O3" s="26"/>
      <c r="P3" s="3">
        <f>P19</f>
        <v>751</v>
      </c>
      <c r="Q3" s="3">
        <f>R19</f>
        <v>1279</v>
      </c>
      <c r="R3" s="3">
        <f>T19</f>
        <v>2157</v>
      </c>
    </row>
    <row r="4" spans="1:18" x14ac:dyDescent="0.35">
      <c r="A4" s="27" t="s">
        <v>7</v>
      </c>
      <c r="B4" s="27"/>
      <c r="C4" s="4">
        <f>SUM(C3:C3)</f>
        <v>1323</v>
      </c>
      <c r="D4" s="4">
        <f>SUM(D3:D3)</f>
        <v>3655</v>
      </c>
      <c r="E4" s="4">
        <f>SUM(E3:E3)</f>
        <v>6808</v>
      </c>
      <c r="G4" s="27" t="s">
        <v>7</v>
      </c>
      <c r="H4" s="27"/>
      <c r="I4" s="4">
        <f>SUM(I3)</f>
        <v>467</v>
      </c>
      <c r="J4" s="4">
        <f t="shared" ref="J4:K4" si="1">SUM(J3)</f>
        <v>811</v>
      </c>
      <c r="K4" s="4">
        <f t="shared" si="1"/>
        <v>1130</v>
      </c>
      <c r="N4" s="27" t="s">
        <v>7</v>
      </c>
      <c r="O4" s="27"/>
      <c r="P4" s="4">
        <f>SUM(P3)</f>
        <v>751</v>
      </c>
      <c r="Q4" s="4">
        <f t="shared" ref="Q4:R4" si="2">SUM(Q3)</f>
        <v>1279</v>
      </c>
      <c r="R4" s="4">
        <f t="shared" si="2"/>
        <v>2157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42.677419354838712</v>
      </c>
      <c r="D6" s="6">
        <f t="shared" ref="D6:E6" si="3">D14</f>
        <v>2.7626606198034769</v>
      </c>
      <c r="E6" s="6">
        <f t="shared" si="3"/>
        <v>1.8626538987688099</v>
      </c>
      <c r="G6" s="27" t="s">
        <v>8</v>
      </c>
      <c r="H6" s="27"/>
      <c r="I6" s="6">
        <f>C20</f>
        <v>15.064516129032258</v>
      </c>
      <c r="J6" s="6">
        <f>J4/I4</f>
        <v>1.7366167023554604</v>
      </c>
      <c r="K6" s="6">
        <f>K4/J4</f>
        <v>1.3933415536374847</v>
      </c>
      <c r="N6" s="27" t="s">
        <v>8</v>
      </c>
      <c r="O6" s="27"/>
      <c r="P6" s="6">
        <f>P4/A14</f>
        <v>24.225806451612904</v>
      </c>
      <c r="Q6" s="6">
        <f>Q4/P4</f>
        <v>1.7030625832223703</v>
      </c>
      <c r="R6" s="6">
        <f>R4/Q4</f>
        <v>1.6864738076622361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42</v>
      </c>
      <c r="B13" s="26"/>
      <c r="C13" s="10">
        <f>I13</f>
        <v>1323</v>
      </c>
      <c r="D13" s="7">
        <f>K13</f>
        <v>3655</v>
      </c>
      <c r="E13" s="7">
        <f>M13</f>
        <v>6808</v>
      </c>
      <c r="I13">
        <v>1323</v>
      </c>
      <c r="J13">
        <v>1133</v>
      </c>
      <c r="K13" s="7">
        <v>3655</v>
      </c>
      <c r="L13" s="8">
        <f>K13/I13</f>
        <v>2.7626606198034769</v>
      </c>
      <c r="M13" s="7">
        <v>6808</v>
      </c>
      <c r="N13" s="8">
        <f>M13/K13</f>
        <v>1.8626538987688099</v>
      </c>
    </row>
    <row r="14" spans="1:18" x14ac:dyDescent="0.35">
      <c r="A14">
        <v>31</v>
      </c>
      <c r="B14" t="s">
        <v>19</v>
      </c>
      <c r="C14" s="8">
        <f>C13/A14</f>
        <v>42.677419354838712</v>
      </c>
      <c r="D14" s="8">
        <f>D13/C13</f>
        <v>2.7626606198034769</v>
      </c>
      <c r="E14" s="8">
        <f>E13/D13</f>
        <v>1.8626538987688099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42</v>
      </c>
      <c r="B19" s="26"/>
      <c r="C19">
        <f>I19</f>
        <v>467</v>
      </c>
      <c r="D19" s="7">
        <f>K19</f>
        <v>811</v>
      </c>
      <c r="E19" s="7">
        <f>M19</f>
        <v>1130</v>
      </c>
      <c r="I19">
        <v>467</v>
      </c>
      <c r="J19">
        <v>378</v>
      </c>
      <c r="K19" s="7">
        <v>811</v>
      </c>
      <c r="L19" s="8">
        <f>K19/I19</f>
        <v>1.7366167023554604</v>
      </c>
      <c r="M19" s="7">
        <v>1130</v>
      </c>
      <c r="N19" s="8">
        <f>M19/K19</f>
        <v>1.3933415536374847</v>
      </c>
      <c r="P19">
        <v>751</v>
      </c>
      <c r="Q19">
        <v>688</v>
      </c>
      <c r="R19" s="7">
        <v>1279</v>
      </c>
      <c r="S19" s="8">
        <f>R19/P19</f>
        <v>1.7030625832223703</v>
      </c>
      <c r="T19" s="7">
        <v>2157</v>
      </c>
      <c r="U19" s="8">
        <f>T19/R19</f>
        <v>1.6864738076622361</v>
      </c>
    </row>
    <row r="20" spans="1:21" x14ac:dyDescent="0.35">
      <c r="C20" s="8">
        <f>C19/A14</f>
        <v>15.064516129032258</v>
      </c>
      <c r="D20" s="8">
        <f>D19/C19</f>
        <v>1.7366167023554604</v>
      </c>
      <c r="E20" s="8">
        <f>E19/D19</f>
        <v>1.3933415536374847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D2748C-8037-44E8-8966-270C2D9E8D1C}">
  <sheetPr codeName="Hoja7"/>
  <dimension ref="A1:U29"/>
  <sheetViews>
    <sheetView zoomScale="120" zoomScaleNormal="120" workbookViewId="0">
      <selection activeCell="I19" sqref="I19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43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43</v>
      </c>
      <c r="H3" s="26"/>
      <c r="I3" s="3">
        <f>C19</f>
        <v>1191</v>
      </c>
      <c r="J3" s="3">
        <f t="shared" ref="J3:K3" si="0">D19</f>
        <v>3293</v>
      </c>
      <c r="K3" s="3">
        <f t="shared" si="0"/>
        <v>12026</v>
      </c>
      <c r="N3" s="26" t="s">
        <v>43</v>
      </c>
      <c r="O3" s="26"/>
      <c r="P3" s="3">
        <f>P19</f>
        <v>1356</v>
      </c>
      <c r="Q3" s="3">
        <f>R19</f>
        <v>2361</v>
      </c>
      <c r="R3" s="3">
        <f>T19</f>
        <v>3792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1191</v>
      </c>
      <c r="J4" s="4">
        <f t="shared" ref="J4:K4" si="1">SUM(J3)</f>
        <v>3293</v>
      </c>
      <c r="K4" s="4">
        <f t="shared" si="1"/>
        <v>12026</v>
      </c>
      <c r="N4" s="27" t="s">
        <v>7</v>
      </c>
      <c r="O4" s="27"/>
      <c r="P4" s="4">
        <f>SUM(P3)</f>
        <v>1356</v>
      </c>
      <c r="Q4" s="4">
        <f t="shared" ref="Q4:R4" si="2">SUM(Q3)</f>
        <v>2361</v>
      </c>
      <c r="R4" s="4">
        <f t="shared" si="2"/>
        <v>3792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39.700000000000003</v>
      </c>
      <c r="J6" s="6">
        <f>J4/I4</f>
        <v>2.7649034424853065</v>
      </c>
      <c r="K6" s="6">
        <f>K4/J4</f>
        <v>3.6519890677194047</v>
      </c>
      <c r="N6" s="27" t="s">
        <v>8</v>
      </c>
      <c r="O6" s="27"/>
      <c r="P6" s="6">
        <f>P4/A14</f>
        <v>45.2</v>
      </c>
      <c r="Q6" s="6">
        <f>Q4/P4</f>
        <v>1.7411504424778761</v>
      </c>
      <c r="R6" s="6">
        <f>R4/Q4</f>
        <v>1.6060991105463787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8" spans="1:18" x14ac:dyDescent="0.35">
      <c r="A8" s="22" t="s">
        <v>50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43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43</v>
      </c>
      <c r="B19" s="26"/>
      <c r="C19">
        <f>I19</f>
        <v>1191</v>
      </c>
      <c r="D19" s="7">
        <f>K19</f>
        <v>3293</v>
      </c>
      <c r="E19" s="7">
        <f>M19</f>
        <v>12026</v>
      </c>
      <c r="I19" s="7">
        <v>1191</v>
      </c>
      <c r="J19" s="7">
        <v>1164</v>
      </c>
      <c r="K19" s="7">
        <v>3293</v>
      </c>
      <c r="L19" s="8">
        <f>K19/I19</f>
        <v>2.7649034424853065</v>
      </c>
      <c r="M19" s="7">
        <v>12026</v>
      </c>
      <c r="N19" s="8">
        <f>M19/K19</f>
        <v>3.6519890677194047</v>
      </c>
      <c r="P19">
        <v>1356</v>
      </c>
      <c r="Q19">
        <v>1259</v>
      </c>
      <c r="R19" s="7">
        <v>2361</v>
      </c>
      <c r="S19" s="8">
        <f>R19/P19</f>
        <v>1.7411504424778761</v>
      </c>
      <c r="T19" s="7">
        <v>3792</v>
      </c>
      <c r="U19" s="8">
        <f>T19/R19</f>
        <v>1.6060991105463787</v>
      </c>
    </row>
    <row r="20" spans="1:21" x14ac:dyDescent="0.35">
      <c r="C20" s="8">
        <f>C19/A14</f>
        <v>39.700000000000003</v>
      </c>
      <c r="D20" s="8">
        <f>D19/C19</f>
        <v>2.7649034424853065</v>
      </c>
      <c r="E20" s="8">
        <f>E19/D19</f>
        <v>3.6519890677194047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44F594-4797-4699-A88A-B26C0767A920}">
  <sheetPr codeName="Hoja8"/>
  <dimension ref="A1:U24"/>
  <sheetViews>
    <sheetView zoomScale="120" zoomScaleNormal="120" workbookViewId="0">
      <selection activeCell="L26" sqref="L26"/>
    </sheetView>
  </sheetViews>
  <sheetFormatPr baseColWidth="10" defaultRowHeight="14.5" x14ac:dyDescent="0.35"/>
  <cols>
    <col min="1" max="1" width="5" customWidth="1"/>
    <col min="2" max="2" width="4.36328125" customWidth="1"/>
    <col min="7" max="7" width="10.90625" customWidth="1"/>
    <col min="8" max="8" width="3.36328125" customWidth="1"/>
    <col min="9" max="9" width="10.7265625" customWidth="1"/>
    <col min="10" max="10" width="9" customWidth="1"/>
    <col min="11" max="11" width="9.6328125" customWidth="1"/>
    <col min="12" max="12" width="15.81640625" customWidth="1"/>
    <col min="16" max="16" width="10" customWidth="1"/>
    <col min="17" max="17" width="9.26953125" customWidth="1"/>
    <col min="20" max="20" width="9.269531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B2" s="25" t="s">
        <v>3</v>
      </c>
      <c r="C2" s="25"/>
      <c r="D2" s="1" t="s">
        <v>4</v>
      </c>
      <c r="E2" s="1" t="s">
        <v>5</v>
      </c>
      <c r="F2" s="1" t="s">
        <v>6</v>
      </c>
      <c r="I2" s="25" t="s">
        <v>3</v>
      </c>
      <c r="J2" s="25"/>
      <c r="K2" s="1" t="s">
        <v>4</v>
      </c>
      <c r="L2" s="1" t="s">
        <v>5</v>
      </c>
      <c r="M2" s="1" t="s">
        <v>6</v>
      </c>
    </row>
    <row r="3" spans="1:21" x14ac:dyDescent="0.35">
      <c r="B3" s="26" t="s">
        <v>44</v>
      </c>
      <c r="C3" s="26"/>
      <c r="D3" s="3">
        <f>C14</f>
        <v>781</v>
      </c>
      <c r="E3" s="3">
        <f t="shared" ref="E3:F3" si="0">D14</f>
        <v>3099</v>
      </c>
      <c r="F3" s="3">
        <f t="shared" si="0"/>
        <v>10252</v>
      </c>
      <c r="I3" s="26" t="s">
        <v>44</v>
      </c>
      <c r="J3" s="26"/>
      <c r="K3" s="3">
        <f>P14</f>
        <v>723</v>
      </c>
      <c r="L3" s="3">
        <f>R14</f>
        <v>1391</v>
      </c>
      <c r="M3" s="3">
        <f>T14</f>
        <v>3043</v>
      </c>
    </row>
    <row r="4" spans="1:21" x14ac:dyDescent="0.35">
      <c r="B4" s="27" t="s">
        <v>7</v>
      </c>
      <c r="C4" s="27"/>
      <c r="D4" s="4">
        <f>SUM(D3)</f>
        <v>781</v>
      </c>
      <c r="E4" s="4">
        <f t="shared" ref="E4:F4" si="1">SUM(E3)</f>
        <v>3099</v>
      </c>
      <c r="F4" s="4">
        <f t="shared" si="1"/>
        <v>10252</v>
      </c>
      <c r="I4" s="27" t="s">
        <v>7</v>
      </c>
      <c r="J4" s="27"/>
      <c r="K4" s="4">
        <f>SUM(K3)</f>
        <v>723</v>
      </c>
      <c r="L4" s="4">
        <f t="shared" ref="L4:M4" si="2">SUM(L3)</f>
        <v>1391</v>
      </c>
      <c r="M4" s="4">
        <f t="shared" si="2"/>
        <v>3043</v>
      </c>
    </row>
    <row r="5" spans="1:21" ht="15" x14ac:dyDescent="0.35">
      <c r="B5" s="28"/>
      <c r="C5" s="28"/>
      <c r="D5" s="5"/>
      <c r="E5" s="5"/>
      <c r="F5" s="5"/>
      <c r="I5" s="28"/>
      <c r="J5" s="28"/>
      <c r="K5" s="5"/>
      <c r="L5" s="5"/>
      <c r="M5" s="5"/>
    </row>
    <row r="6" spans="1:21" x14ac:dyDescent="0.35">
      <c r="B6" s="27" t="s">
        <v>8</v>
      </c>
      <c r="C6" s="27"/>
      <c r="D6" s="6">
        <f>C15</f>
        <v>25.193548387096776</v>
      </c>
      <c r="E6" s="6">
        <f>E4/D4</f>
        <v>3.9679897567221509</v>
      </c>
      <c r="F6" s="6">
        <f>F4/E4</f>
        <v>3.308163923846402</v>
      </c>
      <c r="I6" s="27" t="s">
        <v>8</v>
      </c>
      <c r="J6" s="27"/>
      <c r="K6" s="6">
        <f>K4/A15</f>
        <v>23.322580645161292</v>
      </c>
      <c r="L6" s="6">
        <f>L4/K4</f>
        <v>1.9239280774550485</v>
      </c>
      <c r="M6" s="6">
        <f>M4/L4</f>
        <v>2.1876347951114306</v>
      </c>
    </row>
    <row r="7" spans="1:21" ht="26" customHeight="1" x14ac:dyDescent="0.35">
      <c r="B7" s="5"/>
      <c r="C7" s="29" t="s">
        <v>9</v>
      </c>
      <c r="D7" s="29"/>
      <c r="E7" s="2" t="s">
        <v>10</v>
      </c>
      <c r="F7" s="2" t="s">
        <v>11</v>
      </c>
      <c r="I7" s="5"/>
      <c r="J7" s="29" t="s">
        <v>9</v>
      </c>
      <c r="K7" s="29"/>
      <c r="L7" s="2" t="s">
        <v>10</v>
      </c>
      <c r="M7" s="2" t="s">
        <v>11</v>
      </c>
    </row>
    <row r="10" spans="1:21" x14ac:dyDescent="0.35">
      <c r="A10" t="s">
        <v>12</v>
      </c>
    </row>
    <row r="12" spans="1:21" x14ac:dyDescent="0.35">
      <c r="K12" t="s">
        <v>20</v>
      </c>
      <c r="R12" t="s">
        <v>21</v>
      </c>
    </row>
    <row r="13" spans="1:21" ht="32" customHeight="1" x14ac:dyDescent="0.35">
      <c r="A13" t="s">
        <v>22</v>
      </c>
      <c r="C13" s="1" t="s">
        <v>4</v>
      </c>
      <c r="D13" s="1" t="s">
        <v>5</v>
      </c>
      <c r="E13" s="1" t="s">
        <v>6</v>
      </c>
      <c r="I13" t="s">
        <v>4</v>
      </c>
      <c r="J13" s="23" t="s">
        <v>15</v>
      </c>
      <c r="K13" t="s">
        <v>5</v>
      </c>
      <c r="L13" s="23" t="s">
        <v>16</v>
      </c>
      <c r="M13" s="23" t="s">
        <v>17</v>
      </c>
      <c r="N13" t="s">
        <v>18</v>
      </c>
      <c r="P13" t="s">
        <v>4</v>
      </c>
      <c r="Q13" s="23" t="s">
        <v>15</v>
      </c>
      <c r="R13" t="s">
        <v>5</v>
      </c>
      <c r="S13" s="23" t="s">
        <v>16</v>
      </c>
      <c r="T13" s="23" t="s">
        <v>17</v>
      </c>
      <c r="U13" t="s">
        <v>18</v>
      </c>
    </row>
    <row r="14" spans="1:21" x14ac:dyDescent="0.35">
      <c r="A14" s="26" t="s">
        <v>44</v>
      </c>
      <c r="B14" s="26"/>
      <c r="C14">
        <f>I14</f>
        <v>781</v>
      </c>
      <c r="D14" s="7">
        <f>K14</f>
        <v>3099</v>
      </c>
      <c r="E14" s="7">
        <f>M14</f>
        <v>10252</v>
      </c>
      <c r="I14">
        <v>781</v>
      </c>
      <c r="J14">
        <v>593</v>
      </c>
      <c r="K14" s="7">
        <v>3099</v>
      </c>
      <c r="L14" s="8">
        <f>K14/I14</f>
        <v>3.9679897567221509</v>
      </c>
      <c r="M14" s="7">
        <v>10252</v>
      </c>
      <c r="N14" s="8">
        <f>M14/K14</f>
        <v>3.308163923846402</v>
      </c>
      <c r="P14">
        <v>723</v>
      </c>
      <c r="Q14">
        <v>601</v>
      </c>
      <c r="R14" s="7">
        <v>1391</v>
      </c>
      <c r="S14" s="8">
        <v>1.92</v>
      </c>
      <c r="T14" s="7">
        <v>3043</v>
      </c>
      <c r="U14" s="8">
        <v>2.19</v>
      </c>
    </row>
    <row r="15" spans="1:21" x14ac:dyDescent="0.35">
      <c r="A15">
        <v>31</v>
      </c>
      <c r="B15" t="s">
        <v>55</v>
      </c>
      <c r="C15" s="8">
        <f>C14/A15</f>
        <v>25.193548387096776</v>
      </c>
      <c r="D15" s="8">
        <f>D14/C14</f>
        <v>3.9679897567221509</v>
      </c>
      <c r="E15" s="8">
        <f>E14/D14</f>
        <v>3.308163923846402</v>
      </c>
      <c r="L15" s="8"/>
      <c r="N15" s="8"/>
    </row>
    <row r="18" spans="9:11" x14ac:dyDescent="0.35">
      <c r="I18" s="9" t="s">
        <v>23</v>
      </c>
    </row>
    <row r="19" spans="9:11" x14ac:dyDescent="0.35">
      <c r="I19" t="s">
        <v>24</v>
      </c>
      <c r="K19" t="s">
        <v>25</v>
      </c>
    </row>
    <row r="20" spans="9:11" x14ac:dyDescent="0.35">
      <c r="I20" t="s">
        <v>26</v>
      </c>
      <c r="K20" t="s">
        <v>27</v>
      </c>
    </row>
    <row r="21" spans="9:11" x14ac:dyDescent="0.35">
      <c r="I21" t="s">
        <v>28</v>
      </c>
      <c r="K21" t="s">
        <v>29</v>
      </c>
    </row>
    <row r="22" spans="9:11" x14ac:dyDescent="0.35">
      <c r="I22" t="s">
        <v>30</v>
      </c>
      <c r="K22" t="s">
        <v>31</v>
      </c>
    </row>
    <row r="23" spans="9:11" x14ac:dyDescent="0.35">
      <c r="I23" t="s">
        <v>32</v>
      </c>
      <c r="K23" t="s">
        <v>33</v>
      </c>
    </row>
    <row r="24" spans="9:11" x14ac:dyDescent="0.35">
      <c r="I24" t="s">
        <v>34</v>
      </c>
      <c r="K24" t="s">
        <v>35</v>
      </c>
    </row>
  </sheetData>
  <mergeCells count="15">
    <mergeCell ref="B3:C3"/>
    <mergeCell ref="I3:J3"/>
    <mergeCell ref="B4:C4"/>
    <mergeCell ref="I4:J4"/>
    <mergeCell ref="B1:F1"/>
    <mergeCell ref="I1:M1"/>
    <mergeCell ref="B2:C2"/>
    <mergeCell ref="I2:J2"/>
    <mergeCell ref="C7:D7"/>
    <mergeCell ref="J7:K7"/>
    <mergeCell ref="A14:B14"/>
    <mergeCell ref="B5:C5"/>
    <mergeCell ref="I5:J5"/>
    <mergeCell ref="B6:C6"/>
    <mergeCell ref="I6:J6"/>
  </mergeCells>
  <pageMargins left="0.7" right="0.7" top="0.75" bottom="0.75" header="0.3" footer="0.3"/>
  <pageSetup orientation="portrait" horizontalDpi="1200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E821C-2DED-4B00-82FC-5535DFBD688D}">
  <sheetPr codeName="Hoja9"/>
  <dimension ref="A1:U25"/>
  <sheetViews>
    <sheetView zoomScale="120" zoomScaleNormal="120" workbookViewId="0">
      <selection activeCell="J7" sqref="J7:K7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21" ht="15.5" x14ac:dyDescent="0.35">
      <c r="B1" s="24" t="s">
        <v>1</v>
      </c>
      <c r="C1" s="24"/>
      <c r="D1" s="24"/>
      <c r="E1" s="24"/>
      <c r="F1" s="24"/>
      <c r="I1" s="24" t="s">
        <v>2</v>
      </c>
      <c r="J1" s="24"/>
      <c r="K1" s="24"/>
      <c r="L1" s="24"/>
      <c r="M1" s="24"/>
    </row>
    <row r="2" spans="1:21" ht="26" x14ac:dyDescent="0.35">
      <c r="B2" s="25" t="s">
        <v>3</v>
      </c>
      <c r="C2" s="25"/>
      <c r="D2" s="1" t="s">
        <v>4</v>
      </c>
      <c r="E2" s="1" t="s">
        <v>5</v>
      </c>
      <c r="F2" s="1" t="s">
        <v>6</v>
      </c>
      <c r="I2" s="25" t="s">
        <v>3</v>
      </c>
      <c r="J2" s="25"/>
      <c r="K2" s="1" t="s">
        <v>4</v>
      </c>
      <c r="L2" s="1" t="s">
        <v>5</v>
      </c>
      <c r="M2" s="1" t="s">
        <v>6</v>
      </c>
    </row>
    <row r="3" spans="1:21" x14ac:dyDescent="0.35">
      <c r="B3" s="26" t="s">
        <v>45</v>
      </c>
      <c r="C3" s="26"/>
      <c r="D3" s="3">
        <f>C15</f>
        <v>665</v>
      </c>
      <c r="E3" s="3">
        <f t="shared" ref="E3:F3" si="0">D15</f>
        <v>2643</v>
      </c>
      <c r="F3" s="3">
        <f t="shared" si="0"/>
        <v>8525</v>
      </c>
      <c r="I3" s="26" t="s">
        <v>45</v>
      </c>
      <c r="J3" s="26"/>
      <c r="K3" s="3">
        <f>P15</f>
        <v>781</v>
      </c>
      <c r="L3" s="3">
        <f>R15</f>
        <v>1378</v>
      </c>
      <c r="M3" s="3">
        <f>T15</f>
        <v>2826</v>
      </c>
    </row>
    <row r="4" spans="1:21" x14ac:dyDescent="0.35">
      <c r="B4" s="27" t="s">
        <v>7</v>
      </c>
      <c r="C4" s="27"/>
      <c r="D4" s="4">
        <f>SUM(D3)</f>
        <v>665</v>
      </c>
      <c r="E4" s="4">
        <f t="shared" ref="E4:F4" si="1">SUM(E3)</f>
        <v>2643</v>
      </c>
      <c r="F4" s="4">
        <f t="shared" si="1"/>
        <v>8525</v>
      </c>
      <c r="I4" s="27" t="s">
        <v>7</v>
      </c>
      <c r="J4" s="27"/>
      <c r="K4" s="4">
        <f>SUM(K3)</f>
        <v>781</v>
      </c>
      <c r="L4" s="4">
        <f t="shared" ref="L4:M4" si="2">SUM(L3)</f>
        <v>1378</v>
      </c>
      <c r="M4" s="4">
        <f t="shared" si="2"/>
        <v>2826</v>
      </c>
    </row>
    <row r="5" spans="1:21" ht="15" x14ac:dyDescent="0.35">
      <c r="B5" s="28"/>
      <c r="C5" s="28"/>
      <c r="D5" s="5"/>
      <c r="E5" s="5"/>
      <c r="F5" s="5"/>
      <c r="I5" s="28"/>
      <c r="J5" s="28"/>
      <c r="K5" s="5"/>
      <c r="L5" s="5"/>
      <c r="M5" s="5"/>
    </row>
    <row r="6" spans="1:21" x14ac:dyDescent="0.35">
      <c r="B6" s="27" t="s">
        <v>8</v>
      </c>
      <c r="C6" s="27"/>
      <c r="D6" s="6">
        <f>C16</f>
        <v>21.451612903225808</v>
      </c>
      <c r="E6" s="6">
        <f>E4/D4</f>
        <v>3.9744360902255638</v>
      </c>
      <c r="F6" s="6">
        <f>F4/E4</f>
        <v>3.2255013242527433</v>
      </c>
      <c r="I6" s="27" t="s">
        <v>8</v>
      </c>
      <c r="J6" s="27"/>
      <c r="K6" s="6">
        <f>K4/A16</f>
        <v>25.193548387096776</v>
      </c>
      <c r="L6" s="6">
        <f>L4/K4</f>
        <v>1.7644046094750321</v>
      </c>
      <c r="M6" s="6">
        <f>M4/L4</f>
        <v>2.0507982583454281</v>
      </c>
    </row>
    <row r="7" spans="1:21" ht="26" customHeight="1" x14ac:dyDescent="0.35">
      <c r="B7" s="5"/>
      <c r="C7" s="29" t="s">
        <v>9</v>
      </c>
      <c r="D7" s="29"/>
      <c r="E7" s="2" t="s">
        <v>10</v>
      </c>
      <c r="F7" s="2" t="s">
        <v>11</v>
      </c>
      <c r="I7" s="5"/>
      <c r="J7" s="29" t="s">
        <v>9</v>
      </c>
      <c r="K7" s="29"/>
      <c r="L7" s="2" t="s">
        <v>10</v>
      </c>
      <c r="M7" s="2" t="s">
        <v>11</v>
      </c>
    </row>
    <row r="10" spans="1:21" x14ac:dyDescent="0.35">
      <c r="A10" t="s">
        <v>12</v>
      </c>
    </row>
    <row r="13" spans="1:21" x14ac:dyDescent="0.35">
      <c r="K13" t="s">
        <v>20</v>
      </c>
      <c r="R13" t="s">
        <v>21</v>
      </c>
    </row>
    <row r="14" spans="1:21" ht="26" x14ac:dyDescent="0.35">
      <c r="A14" t="s">
        <v>22</v>
      </c>
      <c r="C14" s="1" t="s">
        <v>4</v>
      </c>
      <c r="D14" s="1" t="s">
        <v>5</v>
      </c>
      <c r="E14" s="1" t="s">
        <v>6</v>
      </c>
      <c r="I14" t="s">
        <v>4</v>
      </c>
      <c r="J14" t="s">
        <v>15</v>
      </c>
      <c r="K14" t="s">
        <v>5</v>
      </c>
      <c r="L14" t="s">
        <v>16</v>
      </c>
      <c r="M14" t="s">
        <v>17</v>
      </c>
      <c r="N14" t="s">
        <v>18</v>
      </c>
      <c r="P14" t="s">
        <v>4</v>
      </c>
      <c r="Q14" t="s">
        <v>15</v>
      </c>
      <c r="R14" t="s">
        <v>5</v>
      </c>
      <c r="S14" t="s">
        <v>16</v>
      </c>
      <c r="T14" t="s">
        <v>17</v>
      </c>
      <c r="U14" t="s">
        <v>18</v>
      </c>
    </row>
    <row r="15" spans="1:21" x14ac:dyDescent="0.35">
      <c r="A15" s="26" t="s">
        <v>45</v>
      </c>
      <c r="B15" s="26"/>
      <c r="C15">
        <f>I15</f>
        <v>665</v>
      </c>
      <c r="D15" s="7">
        <f>K15</f>
        <v>2643</v>
      </c>
      <c r="E15" s="7">
        <f>M15</f>
        <v>8525</v>
      </c>
      <c r="I15">
        <v>665</v>
      </c>
      <c r="J15">
        <v>482</v>
      </c>
      <c r="K15" s="7">
        <v>2643</v>
      </c>
      <c r="L15" s="8">
        <f>K15/I15</f>
        <v>3.9744360902255638</v>
      </c>
      <c r="M15" s="7">
        <v>8525</v>
      </c>
      <c r="N15" s="8">
        <f>M15/K15</f>
        <v>3.2255013242527433</v>
      </c>
      <c r="P15">
        <v>781</v>
      </c>
      <c r="Q15">
        <v>658</v>
      </c>
      <c r="R15" s="7">
        <v>1378</v>
      </c>
      <c r="S15" s="8">
        <f>R15/P15</f>
        <v>1.7644046094750321</v>
      </c>
      <c r="T15" s="7">
        <v>2826</v>
      </c>
      <c r="U15" s="8">
        <f>T15/R15</f>
        <v>2.0507982583454281</v>
      </c>
    </row>
    <row r="16" spans="1:21" x14ac:dyDescent="0.35">
      <c r="A16">
        <v>31</v>
      </c>
      <c r="C16" s="8">
        <f>C15/A16</f>
        <v>21.451612903225808</v>
      </c>
      <c r="D16" s="8">
        <f>D15/C15</f>
        <v>3.9744360902255638</v>
      </c>
      <c r="E16" s="8">
        <f>E15/D15</f>
        <v>3.2255013242527433</v>
      </c>
      <c r="L16" s="8"/>
      <c r="N16" s="8"/>
    </row>
    <row r="19" spans="9:11" x14ac:dyDescent="0.35">
      <c r="I19" s="9" t="s">
        <v>23</v>
      </c>
    </row>
    <row r="20" spans="9:11" x14ac:dyDescent="0.35">
      <c r="I20" t="s">
        <v>24</v>
      </c>
      <c r="K20" t="s">
        <v>25</v>
      </c>
    </row>
    <row r="21" spans="9:11" x14ac:dyDescent="0.35">
      <c r="I21" t="s">
        <v>26</v>
      </c>
      <c r="K21" t="s">
        <v>27</v>
      </c>
    </row>
    <row r="22" spans="9:11" x14ac:dyDescent="0.35">
      <c r="I22" t="s">
        <v>28</v>
      </c>
      <c r="K22" t="s">
        <v>29</v>
      </c>
    </row>
    <row r="23" spans="9:11" x14ac:dyDescent="0.35">
      <c r="I23" t="s">
        <v>30</v>
      </c>
      <c r="K23" t="s">
        <v>31</v>
      </c>
    </row>
    <row r="24" spans="9:11" x14ac:dyDescent="0.35">
      <c r="I24" t="s">
        <v>32</v>
      </c>
      <c r="K24" t="s">
        <v>33</v>
      </c>
    </row>
    <row r="25" spans="9:11" x14ac:dyDescent="0.35">
      <c r="I25" t="s">
        <v>34</v>
      </c>
      <c r="K25" t="s">
        <v>35</v>
      </c>
    </row>
  </sheetData>
  <mergeCells count="15">
    <mergeCell ref="B1:F1"/>
    <mergeCell ref="I1:M1"/>
    <mergeCell ref="B2:C2"/>
    <mergeCell ref="I2:J2"/>
    <mergeCell ref="B3:C3"/>
    <mergeCell ref="I3:J3"/>
    <mergeCell ref="B4:C4"/>
    <mergeCell ref="I4:J4"/>
    <mergeCell ref="B5:C5"/>
    <mergeCell ref="I5:J5"/>
    <mergeCell ref="B6:C6"/>
    <mergeCell ref="I6:J6"/>
    <mergeCell ref="C7:D7"/>
    <mergeCell ref="J7:K7"/>
    <mergeCell ref="A15:B15"/>
  </mergeCells>
  <pageMargins left="0.7" right="0.7" top="0.75" bottom="0.75" header="0.3" footer="0.3"/>
  <pageSetup orientation="portrait" horizontalDpi="1200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B8246-9BE8-40A2-85DF-7EBC41ADF43D}">
  <sheetPr codeName="Hoja10"/>
  <dimension ref="A1:U29"/>
  <sheetViews>
    <sheetView zoomScale="120" zoomScaleNormal="120" workbookViewId="0">
      <selection activeCell="N4" sqref="N4:O4"/>
    </sheetView>
  </sheetViews>
  <sheetFormatPr baseColWidth="10" defaultRowHeight="14.5" x14ac:dyDescent="0.35"/>
  <cols>
    <col min="2" max="2" width="4.36328125" customWidth="1"/>
    <col min="8" max="8" width="3.36328125" customWidth="1"/>
    <col min="9" max="9" width="11.7265625" customWidth="1"/>
    <col min="10" max="10" width="13.54296875" customWidth="1"/>
    <col min="12" max="12" width="15.81640625" customWidth="1"/>
  </cols>
  <sheetData>
    <row r="1" spans="1:18" ht="15.5" x14ac:dyDescent="0.35">
      <c r="A1" s="24" t="s">
        <v>0</v>
      </c>
      <c r="B1" s="24"/>
      <c r="C1" s="24"/>
      <c r="D1" s="24"/>
      <c r="E1" s="24"/>
      <c r="G1" s="24" t="s">
        <v>1</v>
      </c>
      <c r="H1" s="24"/>
      <c r="I1" s="24"/>
      <c r="J1" s="24"/>
      <c r="K1" s="24"/>
      <c r="N1" s="24" t="s">
        <v>2</v>
      </c>
      <c r="O1" s="24"/>
      <c r="P1" s="24"/>
      <c r="Q1" s="24"/>
      <c r="R1" s="24"/>
    </row>
    <row r="2" spans="1:18" ht="26" x14ac:dyDescent="0.35">
      <c r="A2" s="25" t="s">
        <v>3</v>
      </c>
      <c r="B2" s="25"/>
      <c r="C2" s="1" t="s">
        <v>4</v>
      </c>
      <c r="D2" s="1" t="s">
        <v>5</v>
      </c>
      <c r="E2" s="1" t="s">
        <v>6</v>
      </c>
      <c r="G2" s="25" t="s">
        <v>3</v>
      </c>
      <c r="H2" s="25"/>
      <c r="I2" s="1" t="s">
        <v>4</v>
      </c>
      <c r="J2" s="1" t="s">
        <v>5</v>
      </c>
      <c r="K2" s="1" t="s">
        <v>6</v>
      </c>
      <c r="N2" s="25" t="s">
        <v>3</v>
      </c>
      <c r="O2" s="25"/>
      <c r="P2" s="1" t="s">
        <v>4</v>
      </c>
      <c r="Q2" s="1" t="s">
        <v>5</v>
      </c>
      <c r="R2" s="1" t="s">
        <v>6</v>
      </c>
    </row>
    <row r="3" spans="1:18" x14ac:dyDescent="0.35">
      <c r="A3" s="26" t="s">
        <v>46</v>
      </c>
      <c r="B3" s="26"/>
      <c r="C3" s="3">
        <f>C13</f>
        <v>0</v>
      </c>
      <c r="D3" s="3">
        <f>D13</f>
        <v>0</v>
      </c>
      <c r="E3" s="3">
        <f>E13</f>
        <v>0</v>
      </c>
      <c r="G3" s="26" t="s">
        <v>46</v>
      </c>
      <c r="H3" s="26"/>
      <c r="I3" s="3">
        <f>C19</f>
        <v>0</v>
      </c>
      <c r="J3" s="3">
        <f t="shared" ref="J3:K3" si="0">D19</f>
        <v>0</v>
      </c>
      <c r="K3" s="3">
        <f t="shared" si="0"/>
        <v>0</v>
      </c>
      <c r="N3" s="26" t="s">
        <v>46</v>
      </c>
      <c r="O3" s="26"/>
      <c r="P3" s="3">
        <f>P19</f>
        <v>0</v>
      </c>
      <c r="Q3" s="3">
        <f>R19</f>
        <v>0</v>
      </c>
      <c r="R3" s="3">
        <f>T19</f>
        <v>0</v>
      </c>
    </row>
    <row r="4" spans="1:18" x14ac:dyDescent="0.35">
      <c r="A4" s="27" t="s">
        <v>7</v>
      </c>
      <c r="B4" s="27"/>
      <c r="C4" s="4">
        <f>SUM(C3:C3)</f>
        <v>0</v>
      </c>
      <c r="D4" s="4">
        <f>SUM(D3:D3)</f>
        <v>0</v>
      </c>
      <c r="E4" s="4">
        <f>SUM(E3:E3)</f>
        <v>0</v>
      </c>
      <c r="G4" s="27" t="s">
        <v>7</v>
      </c>
      <c r="H4" s="27"/>
      <c r="I4" s="4">
        <f>SUM(I3)</f>
        <v>0</v>
      </c>
      <c r="J4" s="4">
        <f t="shared" ref="J4:K4" si="1">SUM(J3)</f>
        <v>0</v>
      </c>
      <c r="K4" s="4">
        <f t="shared" si="1"/>
        <v>0</v>
      </c>
      <c r="N4" s="27" t="s">
        <v>7</v>
      </c>
      <c r="O4" s="27"/>
      <c r="P4" s="4">
        <f>SUM(P3)</f>
        <v>0</v>
      </c>
      <c r="Q4" s="4">
        <f t="shared" ref="Q4:R4" si="2">SUM(Q3)</f>
        <v>0</v>
      </c>
      <c r="R4" s="4">
        <f t="shared" si="2"/>
        <v>0</v>
      </c>
    </row>
    <row r="5" spans="1:18" ht="15" x14ac:dyDescent="0.35">
      <c r="A5" s="28"/>
      <c r="B5" s="28"/>
      <c r="C5" s="5"/>
      <c r="D5" s="5"/>
      <c r="E5" s="5"/>
      <c r="G5" s="28"/>
      <c r="H5" s="28"/>
      <c r="I5" s="5"/>
      <c r="J5" s="5"/>
      <c r="K5" s="5"/>
      <c r="N5" s="28"/>
      <c r="O5" s="28"/>
      <c r="P5" s="5"/>
      <c r="Q5" s="5"/>
      <c r="R5" s="5"/>
    </row>
    <row r="6" spans="1:18" x14ac:dyDescent="0.35">
      <c r="A6" s="27" t="s">
        <v>8</v>
      </c>
      <c r="B6" s="27"/>
      <c r="C6" s="6">
        <f>C14</f>
        <v>0</v>
      </c>
      <c r="D6" s="6" t="e">
        <f t="shared" ref="D6:E6" si="3">D14</f>
        <v>#DIV/0!</v>
      </c>
      <c r="E6" s="6" t="e">
        <f t="shared" si="3"/>
        <v>#DIV/0!</v>
      </c>
      <c r="G6" s="27" t="s">
        <v>8</v>
      </c>
      <c r="H6" s="27"/>
      <c r="I6" s="6">
        <f>C20</f>
        <v>0</v>
      </c>
      <c r="J6" s="6" t="e">
        <f>J4/I4</f>
        <v>#DIV/0!</v>
      </c>
      <c r="K6" s="6" t="e">
        <f>K4/J4</f>
        <v>#DIV/0!</v>
      </c>
      <c r="N6" s="27" t="s">
        <v>8</v>
      </c>
      <c r="O6" s="27"/>
      <c r="P6" s="6">
        <f>P4/A14</f>
        <v>0</v>
      </c>
      <c r="Q6" s="6" t="e">
        <f>Q4/P4</f>
        <v>#DIV/0!</v>
      </c>
      <c r="R6" s="6" t="e">
        <f>R4/Q4</f>
        <v>#DIV/0!</v>
      </c>
    </row>
    <row r="7" spans="1:18" ht="26" customHeight="1" x14ac:dyDescent="0.35">
      <c r="A7" s="5"/>
      <c r="B7" s="29" t="s">
        <v>9</v>
      </c>
      <c r="C7" s="29"/>
      <c r="D7" s="2" t="s">
        <v>10</v>
      </c>
      <c r="E7" s="2" t="s">
        <v>11</v>
      </c>
      <c r="G7" s="5"/>
      <c r="H7" s="29" t="s">
        <v>9</v>
      </c>
      <c r="I7" s="29"/>
      <c r="J7" s="2" t="s">
        <v>10</v>
      </c>
      <c r="K7" s="2" t="s">
        <v>11</v>
      </c>
      <c r="N7" s="5"/>
      <c r="O7" s="29" t="s">
        <v>9</v>
      </c>
      <c r="P7" s="29"/>
      <c r="Q7" s="2" t="s">
        <v>10</v>
      </c>
      <c r="R7" s="2" t="s">
        <v>11</v>
      </c>
    </row>
    <row r="10" spans="1:18" x14ac:dyDescent="0.35">
      <c r="A10" t="s">
        <v>12</v>
      </c>
    </row>
    <row r="11" spans="1:18" x14ac:dyDescent="0.35">
      <c r="K11" t="s">
        <v>13</v>
      </c>
    </row>
    <row r="12" spans="1:18" ht="26" x14ac:dyDescent="0.35">
      <c r="A12" t="s">
        <v>14</v>
      </c>
      <c r="C12" s="1" t="s">
        <v>4</v>
      </c>
      <c r="D12" s="1" t="s">
        <v>5</v>
      </c>
      <c r="E12" s="1" t="s">
        <v>6</v>
      </c>
      <c r="I12" t="s">
        <v>4</v>
      </c>
      <c r="J12" t="s">
        <v>15</v>
      </c>
      <c r="K12" t="s">
        <v>5</v>
      </c>
      <c r="L12" t="s">
        <v>16</v>
      </c>
      <c r="M12" t="s">
        <v>17</v>
      </c>
      <c r="N12" t="s">
        <v>18</v>
      </c>
    </row>
    <row r="13" spans="1:18" x14ac:dyDescent="0.35">
      <c r="A13" s="26" t="s">
        <v>46</v>
      </c>
      <c r="B13" s="26"/>
      <c r="C13" s="10">
        <f>I13</f>
        <v>0</v>
      </c>
      <c r="D13" s="7">
        <f>K13</f>
        <v>0</v>
      </c>
      <c r="E13" s="7">
        <f>M13</f>
        <v>0</v>
      </c>
      <c r="K13" s="7"/>
      <c r="L13" s="8"/>
      <c r="M13" s="7"/>
      <c r="N13" s="8"/>
    </row>
    <row r="14" spans="1:18" x14ac:dyDescent="0.35">
      <c r="A14">
        <v>30</v>
      </c>
      <c r="B14" t="s">
        <v>19</v>
      </c>
      <c r="C14" s="8">
        <f>C13/A14</f>
        <v>0</v>
      </c>
      <c r="D14" s="8" t="e">
        <f>D13/C13</f>
        <v>#DIV/0!</v>
      </c>
      <c r="E14" s="8" t="e">
        <f>E13/D13</f>
        <v>#DIV/0!</v>
      </c>
    </row>
    <row r="17" spans="1:21" x14ac:dyDescent="0.35">
      <c r="K17" t="s">
        <v>20</v>
      </c>
      <c r="R17" t="s">
        <v>21</v>
      </c>
    </row>
    <row r="18" spans="1:21" ht="26" x14ac:dyDescent="0.35">
      <c r="A18" t="s">
        <v>22</v>
      </c>
      <c r="C18" s="1" t="s">
        <v>4</v>
      </c>
      <c r="D18" s="1" t="s">
        <v>5</v>
      </c>
      <c r="E18" s="1" t="s">
        <v>6</v>
      </c>
      <c r="I18" t="s">
        <v>4</v>
      </c>
      <c r="J18" t="s">
        <v>15</v>
      </c>
      <c r="K18" t="s">
        <v>5</v>
      </c>
      <c r="L18" t="s">
        <v>16</v>
      </c>
      <c r="M18" t="s">
        <v>17</v>
      </c>
      <c r="N18" t="s">
        <v>18</v>
      </c>
      <c r="P18" t="s">
        <v>4</v>
      </c>
      <c r="Q18" t="s">
        <v>15</v>
      </c>
      <c r="R18" t="s">
        <v>5</v>
      </c>
      <c r="S18" t="s">
        <v>16</v>
      </c>
      <c r="T18" t="s">
        <v>17</v>
      </c>
      <c r="U18" t="s">
        <v>18</v>
      </c>
    </row>
    <row r="19" spans="1:21" x14ac:dyDescent="0.35">
      <c r="A19" s="26" t="s">
        <v>46</v>
      </c>
      <c r="B19" s="26"/>
      <c r="C19">
        <f>I19</f>
        <v>0</v>
      </c>
      <c r="D19" s="7">
        <f>K19</f>
        <v>0</v>
      </c>
      <c r="E19" s="7">
        <f>M19</f>
        <v>0</v>
      </c>
      <c r="K19" s="7"/>
      <c r="L19" s="8"/>
      <c r="M19" s="7"/>
      <c r="N19" s="8"/>
      <c r="R19" s="7"/>
      <c r="S19" s="8"/>
      <c r="T19" s="7"/>
      <c r="U19" s="8"/>
    </row>
    <row r="20" spans="1:21" x14ac:dyDescent="0.35">
      <c r="C20" s="8">
        <f>C19/A14</f>
        <v>0</v>
      </c>
      <c r="D20" s="8" t="e">
        <f>D19/C19</f>
        <v>#DIV/0!</v>
      </c>
      <c r="E20" s="8" t="e">
        <f>E19/D19</f>
        <v>#DIV/0!</v>
      </c>
      <c r="L20" s="8"/>
      <c r="N20" s="8"/>
    </row>
    <row r="23" spans="1:21" x14ac:dyDescent="0.35">
      <c r="I23" s="9" t="s">
        <v>23</v>
      </c>
    </row>
    <row r="24" spans="1:21" x14ac:dyDescent="0.35">
      <c r="I24" t="s">
        <v>24</v>
      </c>
      <c r="K24" t="s">
        <v>25</v>
      </c>
    </row>
    <row r="25" spans="1:21" x14ac:dyDescent="0.35">
      <c r="I25" t="s">
        <v>26</v>
      </c>
      <c r="K25" t="s">
        <v>27</v>
      </c>
    </row>
    <row r="26" spans="1:21" x14ac:dyDescent="0.35">
      <c r="I26" t="s">
        <v>28</v>
      </c>
      <c r="K26" t="s">
        <v>29</v>
      </c>
    </row>
    <row r="27" spans="1:21" x14ac:dyDescent="0.35">
      <c r="I27" t="s">
        <v>30</v>
      </c>
      <c r="K27" t="s">
        <v>31</v>
      </c>
    </row>
    <row r="28" spans="1:21" x14ac:dyDescent="0.35">
      <c r="I28" t="s">
        <v>32</v>
      </c>
      <c r="K28" t="s">
        <v>33</v>
      </c>
    </row>
    <row r="29" spans="1:21" x14ac:dyDescent="0.35">
      <c r="I29" t="s">
        <v>34</v>
      </c>
      <c r="K29" t="s">
        <v>35</v>
      </c>
    </row>
  </sheetData>
  <mergeCells count="23">
    <mergeCell ref="A1:E1"/>
    <mergeCell ref="G1:K1"/>
    <mergeCell ref="N1:R1"/>
    <mergeCell ref="A2:B2"/>
    <mergeCell ref="G2:H2"/>
    <mergeCell ref="N2:O2"/>
    <mergeCell ref="A3:B3"/>
    <mergeCell ref="G3:H3"/>
    <mergeCell ref="N3:O3"/>
    <mergeCell ref="A4:B4"/>
    <mergeCell ref="G4:H4"/>
    <mergeCell ref="N4:O4"/>
    <mergeCell ref="A5:B5"/>
    <mergeCell ref="G5:H5"/>
    <mergeCell ref="N5:O5"/>
    <mergeCell ref="A6:B6"/>
    <mergeCell ref="G6:H6"/>
    <mergeCell ref="N6:O6"/>
    <mergeCell ref="B7:C7"/>
    <mergeCell ref="H7:I7"/>
    <mergeCell ref="O7:P7"/>
    <mergeCell ref="A13:B13"/>
    <mergeCell ref="A19:B19"/>
  </mergeCell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23-Ene</vt:lpstr>
      <vt:lpstr>23-Feb</vt:lpstr>
      <vt:lpstr>23-Mar</vt:lpstr>
      <vt:lpstr>23-Abr</vt:lpstr>
      <vt:lpstr>23-May</vt:lpstr>
      <vt:lpstr>23-Jun</vt:lpstr>
      <vt:lpstr>23-Jul</vt:lpstr>
      <vt:lpstr>23-Ago</vt:lpstr>
      <vt:lpstr>23-Sep</vt:lpstr>
      <vt:lpstr>23-Oct</vt:lpstr>
      <vt:lpstr>23-Nov</vt:lpstr>
      <vt:lpstr>23-Dic</vt:lpstr>
      <vt:lpstr>Acumulado23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Ulloa</dc:creator>
  <cp:lastModifiedBy>Francisco Javier Ulloa Cortez</cp:lastModifiedBy>
  <dcterms:created xsi:type="dcterms:W3CDTF">2023-02-14T16:21:19Z</dcterms:created>
  <dcterms:modified xsi:type="dcterms:W3CDTF">2023-09-04T14:59:35Z</dcterms:modified>
</cp:coreProperties>
</file>